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agovjm-my.sharepoint.com/personal/ayanna_barnett_moa_gov_jm/Documents/Retail Livestock/Rural Retail Workbooks/"/>
    </mc:Choice>
  </mc:AlternateContent>
  <xr:revisionPtr revIDLastSave="1" documentId="8_{39AA27D6-200A-4F6E-997D-B49C1BDD56D6}" xr6:coauthVersionLast="47" xr6:coauthVersionMax="47" xr10:uidLastSave="{9CC7EF1A-AD20-4BB5-8F46-7FA2D92846A7}"/>
  <bookViews>
    <workbookView xWindow="-120" yWindow="-120" windowWidth="20730" windowHeight="11040" xr2:uid="{30C0862B-DAFC-4762-AD83-BBFDD7AF061C}"/>
  </bookViews>
  <sheets>
    <sheet name="Retail Report" sheetId="1" r:id="rId1"/>
  </sheets>
  <externalReferences>
    <externalReference r:id="rId2"/>
  </externalReferences>
  <definedNames>
    <definedName name="_xlnm._FilterDatabase" localSheetId="0" hidden="1">'Retail Report'!$A$6:$T$79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3" i="1" l="1"/>
  <c r="C69" i="1"/>
  <c r="C66" i="1"/>
  <c r="C63" i="1"/>
  <c r="C60" i="1"/>
  <c r="T57" i="1"/>
  <c r="S57" i="1"/>
  <c r="R57" i="1"/>
  <c r="Q57" i="1"/>
  <c r="P57" i="1"/>
  <c r="O57" i="1"/>
  <c r="N57" i="1"/>
  <c r="M57" i="1"/>
  <c r="L57" i="1"/>
  <c r="K57" i="1"/>
  <c r="J57" i="1"/>
  <c r="I57" i="1"/>
  <c r="G57" i="1"/>
  <c r="F57" i="1"/>
  <c r="E57" i="1"/>
  <c r="D57" i="1"/>
  <c r="C54" i="1"/>
  <c r="C51" i="1"/>
  <c r="C48" i="1"/>
  <c r="C45" i="1"/>
  <c r="C42" i="1"/>
  <c r="C39" i="1"/>
  <c r="C36" i="1"/>
  <c r="C33" i="1"/>
  <c r="T30" i="1"/>
  <c r="S30" i="1"/>
  <c r="R30" i="1"/>
  <c r="Q30" i="1"/>
  <c r="P30" i="1"/>
  <c r="O30" i="1"/>
  <c r="N30" i="1"/>
  <c r="M30" i="1"/>
  <c r="L30" i="1"/>
  <c r="K30" i="1"/>
  <c r="J30" i="1"/>
  <c r="I30" i="1"/>
  <c r="G30" i="1"/>
  <c r="F30" i="1"/>
  <c r="E30" i="1"/>
  <c r="D30" i="1"/>
  <c r="C30" i="1" s="1"/>
  <c r="C27" i="1"/>
  <c r="C24" i="1"/>
  <c r="C21" i="1"/>
  <c r="C18" i="1"/>
  <c r="T17" i="1"/>
  <c r="S17" i="1"/>
  <c r="R17" i="1"/>
  <c r="Q17" i="1"/>
  <c r="P17" i="1"/>
  <c r="O17" i="1"/>
  <c r="N17" i="1"/>
  <c r="M17" i="1"/>
  <c r="L17" i="1"/>
  <c r="K17" i="1"/>
  <c r="J17" i="1"/>
  <c r="I17" i="1"/>
  <c r="G17" i="1"/>
  <c r="F17" i="1"/>
  <c r="E17" i="1"/>
  <c r="D17" i="1"/>
  <c r="C61" i="1" l="1"/>
  <c r="C8" i="1"/>
  <c r="C34" i="1"/>
  <c r="C43" i="1"/>
  <c r="C76" i="1"/>
  <c r="C29" i="1"/>
  <c r="C47" i="1"/>
  <c r="C19" i="1"/>
  <c r="C28" i="1"/>
  <c r="C55" i="1"/>
  <c r="C23" i="1"/>
  <c r="C41" i="1"/>
  <c r="C10" i="1"/>
  <c r="C14" i="1"/>
  <c r="C67" i="1"/>
  <c r="C22" i="1"/>
  <c r="C31" i="1"/>
  <c r="C40" i="1"/>
  <c r="C49" i="1"/>
  <c r="C57" i="1"/>
  <c r="C62" i="1"/>
  <c r="C72" i="1"/>
  <c r="C71" i="1"/>
  <c r="C12" i="1"/>
  <c r="C16" i="1"/>
  <c r="C25" i="1"/>
  <c r="C52" i="1"/>
  <c r="C65" i="1"/>
  <c r="C20" i="1"/>
  <c r="C38" i="1"/>
  <c r="C56" i="1"/>
  <c r="C11" i="1"/>
  <c r="C15" i="1"/>
  <c r="C64" i="1"/>
  <c r="C75" i="1"/>
  <c r="C37" i="1"/>
  <c r="C46" i="1"/>
  <c r="C59" i="1"/>
  <c r="C68" i="1"/>
  <c r="C32" i="1"/>
  <c r="C50" i="1"/>
  <c r="C58" i="1"/>
  <c r="C9" i="1"/>
  <c r="C13" i="1"/>
  <c r="C17" i="1"/>
  <c r="C26" i="1"/>
  <c r="C35" i="1"/>
  <c r="C44" i="1"/>
  <c r="C53" i="1"/>
</calcChain>
</file>

<file path=xl/sharedStrings.xml><?xml version="1.0" encoding="utf-8"?>
<sst xmlns="http://schemas.openxmlformats.org/spreadsheetml/2006/main" count="971" uniqueCount="103">
  <si>
    <t xml:space="preserve">Rural Region                                                    </t>
  </si>
  <si>
    <t xml:space="preserve"> </t>
  </si>
  <si>
    <t>Retail Meat Prices (J$/Kg)</t>
  </si>
  <si>
    <r>
      <t xml:space="preserve"> </t>
    </r>
    <r>
      <rPr>
        <b/>
        <sz val="11"/>
        <color rgb="FF000000"/>
        <rFont val="Arial"/>
        <family val="2"/>
      </rPr>
      <t>Supermarket Prices for Meat: Week Ending January 10, 2026</t>
    </r>
  </si>
  <si>
    <t>Commodity</t>
  </si>
  <si>
    <t>Origin/Brand</t>
  </si>
  <si>
    <t>Average Prices Per Commodity</t>
  </si>
  <si>
    <t>ST. CATHERINE</t>
  </si>
  <si>
    <t>CLARENDON</t>
  </si>
  <si>
    <t>MANCHESTER</t>
  </si>
  <si>
    <t>ST. ELIZABETH</t>
  </si>
  <si>
    <t>WESTMORELAND</t>
  </si>
  <si>
    <t>HANOVER</t>
  </si>
  <si>
    <t>TRELAWNY</t>
  </si>
  <si>
    <t>ST. ANN</t>
  </si>
  <si>
    <t xml:space="preserve">ST. MARY </t>
  </si>
  <si>
    <t>PORTLAND</t>
  </si>
  <si>
    <t>ST. THOMAS</t>
  </si>
  <si>
    <t>LINSTEAD</t>
  </si>
  <si>
    <t>May Pen</t>
  </si>
  <si>
    <t>Mandeville</t>
  </si>
  <si>
    <t>Santa Cruz</t>
  </si>
  <si>
    <t>Savanna-La-Mar</t>
  </si>
  <si>
    <t>Lucea</t>
  </si>
  <si>
    <t>Fairview</t>
  </si>
  <si>
    <t>Falmouth</t>
  </si>
  <si>
    <t>St.Ann's Bay</t>
  </si>
  <si>
    <t>Ocho Rios</t>
  </si>
  <si>
    <t>Port Maria</t>
  </si>
  <si>
    <t>Port Antonio</t>
  </si>
  <si>
    <t>Buff Bay</t>
  </si>
  <si>
    <t>Morant Bay</t>
  </si>
  <si>
    <t>JR'S BARGAIN</t>
  </si>
  <si>
    <t>Super Shopper's Fair</t>
  </si>
  <si>
    <t>Valu Mart Food Store</t>
  </si>
  <si>
    <t>Megamart</t>
  </si>
  <si>
    <t>Progressive Foods</t>
  </si>
  <si>
    <t>Shopper's
Fair</t>
  </si>
  <si>
    <t>A&amp;W Long Peng Supermarket</t>
  </si>
  <si>
    <t>Cheries Supermarket</t>
  </si>
  <si>
    <t xml:space="preserve">New Champion Supermarket </t>
  </si>
  <si>
    <t>Tso's Supermarket</t>
  </si>
  <si>
    <t>Giant Family Mart</t>
  </si>
  <si>
    <t>Ramtulla Supercenter</t>
  </si>
  <si>
    <t>Shopper's Pride Food Store</t>
  </si>
  <si>
    <t>Joong Supermarket</t>
  </si>
  <si>
    <t>BEEF CUTS</t>
  </si>
  <si>
    <t>Beef Mince</t>
  </si>
  <si>
    <t>Local/Unbranded</t>
  </si>
  <si>
    <t>Beef Shin</t>
  </si>
  <si>
    <t>Beef Sirloin Steak</t>
  </si>
  <si>
    <t>Beef Stew Boneless</t>
  </si>
  <si>
    <t>Beef Stew Bone-In</t>
  </si>
  <si>
    <t>Beef T-Bone Steak</t>
  </si>
  <si>
    <t>Oxtail</t>
  </si>
  <si>
    <t>Imported/Nations Choice</t>
  </si>
  <si>
    <t>Imported/Lillan Limited</t>
  </si>
  <si>
    <t>Imported/Unbranded</t>
  </si>
  <si>
    <t>PORK CUTS</t>
  </si>
  <si>
    <t>Pickled/Cured Pig Tail</t>
  </si>
  <si>
    <t>Imported/Smart Pak</t>
  </si>
  <si>
    <t>Imported/Rainforest</t>
  </si>
  <si>
    <t>Pork Bellies</t>
  </si>
  <si>
    <t>Local/Copperwood</t>
  </si>
  <si>
    <t>Pork Shoulders</t>
  </si>
  <si>
    <t>Pork Stew</t>
  </si>
  <si>
    <t>Pork Leg</t>
  </si>
  <si>
    <t>Pork Hock</t>
  </si>
  <si>
    <t>Local Copperwood</t>
  </si>
  <si>
    <t>CHICKEN</t>
  </si>
  <si>
    <t>Local</t>
  </si>
  <si>
    <t>Grade A Whole Frozen Chicken</t>
  </si>
  <si>
    <t>Best Dressed</t>
  </si>
  <si>
    <t>Caribbean Broilers</t>
  </si>
  <si>
    <t>Chilled Whole Chicken</t>
  </si>
  <si>
    <t>Chicken Back</t>
  </si>
  <si>
    <t>Chicken Feet</t>
  </si>
  <si>
    <t>Chicken Neck</t>
  </si>
  <si>
    <t>Frozen Leg Quarter</t>
  </si>
  <si>
    <t>Chilled Leg Quarter</t>
  </si>
  <si>
    <t>Frozen Mixed Parts</t>
  </si>
  <si>
    <t>Chilled Mixed Parts</t>
  </si>
  <si>
    <t>FISH</t>
  </si>
  <si>
    <t>Imported</t>
  </si>
  <si>
    <t>Tilapia</t>
  </si>
  <si>
    <t>Grunt</t>
  </si>
  <si>
    <t>Snapper</t>
  </si>
  <si>
    <t>Local/Vac Pak</t>
  </si>
  <si>
    <t>Snapper Fryers</t>
  </si>
  <si>
    <t>Headless Banga Mary</t>
  </si>
  <si>
    <t>Salted Fish</t>
  </si>
  <si>
    <t>MUTTON</t>
  </si>
  <si>
    <t>Mutton</t>
  </si>
  <si>
    <t>GOAT</t>
  </si>
  <si>
    <t>Goat Meat</t>
  </si>
  <si>
    <t>Local/Golden Park</t>
  </si>
  <si>
    <t>Prepared on 01/09/2026 by Agricultural Market Research Section, AMIIB</t>
  </si>
  <si>
    <t>Note 1: Green cells signify the lowest price for that particular item</t>
  </si>
  <si>
    <t>Note 2: Red cells signify the highest price for that particular item</t>
  </si>
  <si>
    <t>-</t>
  </si>
  <si>
    <t xml:space="preserve">                               </t>
  </si>
  <si>
    <t xml:space="preserve">                        </t>
  </si>
  <si>
    <t>ST.JAMES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</si>
</sst>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indexed="8"/>
      <name val="ARIAL"/>
      <charset val="1"/>
    </font>
    <font>
      <b/>
      <sz val="19"/>
      <color indexed="8"/>
      <name val="Arial"/>
      <family val="2"/>
    </font>
    <font>
      <b/>
      <sz val="19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0"/>
      <name val="Arial"/>
      <family val="2"/>
    </font>
    <font>
      <b/>
      <sz val="12"/>
      <color indexed="8"/>
      <name val="Arial"/>
      <family val="2"/>
    </font>
    <font>
      <sz val="7"/>
      <color indexed="8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2F75B5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rgb="FFB4C6E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/>
      <diagonal/>
    </border>
    <border>
      <left style="thick">
        <color theme="0" tint="-0.24994659260841701"/>
      </left>
      <right style="thick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>
      <alignment vertical="top"/>
    </xf>
  </cellStyleXfs>
  <cellXfs count="61">
    <xf numFmtId="0" fontId="0" fillId="0" borderId="0" xfId="0">
      <alignment vertical="top"/>
    </xf>
    <xf numFmtId="0" fontId="1" fillId="0" borderId="1" xfId="0" applyFont="1" applyBorder="1" applyAlignment="1">
      <alignment vertical="top" wrapText="1" readingOrder="1"/>
    </xf>
    <xf numFmtId="0" fontId="1" fillId="0" borderId="2" xfId="0" applyFont="1" applyBorder="1" applyAlignment="1">
      <alignment vertical="top" wrapText="1" readingOrder="1"/>
    </xf>
    <xf numFmtId="0" fontId="1" fillId="0" borderId="2" xfId="0" applyFont="1" applyBorder="1" applyAlignment="1">
      <alignment horizontal="center" vertical="top" wrapText="1" readingOrder="1"/>
    </xf>
    <xf numFmtId="0" fontId="1" fillId="0" borderId="3" xfId="0" applyFont="1" applyBorder="1" applyAlignment="1">
      <alignment vertical="center" wrapText="1" readingOrder="1"/>
    </xf>
    <xf numFmtId="0" fontId="1" fillId="0" borderId="0" xfId="0" applyFont="1" applyAlignment="1">
      <alignment vertical="center" wrapText="1" readingOrder="1"/>
    </xf>
    <xf numFmtId="0" fontId="1" fillId="0" borderId="0" xfId="0" applyFont="1" applyAlignment="1">
      <alignment horizontal="center" vertical="center" wrapText="1" readingOrder="1"/>
    </xf>
    <xf numFmtId="0" fontId="0" fillId="0" borderId="3" xfId="0" applyBorder="1">
      <alignment vertical="top"/>
    </xf>
    <xf numFmtId="0" fontId="2" fillId="0" borderId="0" xfId="0" applyFont="1" applyAlignment="1">
      <alignment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4" fillId="2" borderId="4" xfId="0" applyFont="1" applyFill="1" applyBorder="1" applyAlignment="1">
      <alignment horizontal="center" vertical="center" wrapText="1" readingOrder="1"/>
    </xf>
    <xf numFmtId="0" fontId="5" fillId="2" borderId="4" xfId="0" applyFont="1" applyFill="1" applyBorder="1" applyAlignment="1">
      <alignment horizontal="center" vertical="center" wrapText="1" readingOrder="1"/>
    </xf>
    <xf numFmtId="0" fontId="6" fillId="2" borderId="4" xfId="0" applyFont="1" applyFill="1" applyBorder="1" applyAlignment="1">
      <alignment horizontal="center" vertical="center" wrapText="1" readingOrder="1"/>
    </xf>
    <xf numFmtId="0" fontId="7" fillId="3" borderId="5" xfId="0" applyFont="1" applyFill="1" applyBorder="1" applyAlignment="1">
      <alignment horizontal="center" vertical="center" wrapText="1" readingOrder="1"/>
    </xf>
    <xf numFmtId="0" fontId="6" fillId="4" borderId="6" xfId="0" applyFont="1" applyFill="1" applyBorder="1" applyAlignment="1">
      <alignment horizontal="center" vertical="center" wrapText="1" readingOrder="1"/>
    </xf>
    <xf numFmtId="0" fontId="6" fillId="4" borderId="7" xfId="0" applyFont="1" applyFill="1" applyBorder="1" applyAlignment="1">
      <alignment horizontal="center" vertical="center" wrapText="1" readingOrder="1"/>
    </xf>
    <xf numFmtId="0" fontId="7" fillId="3" borderId="6" xfId="0" applyFont="1" applyFill="1" applyBorder="1" applyAlignment="1">
      <alignment horizontal="center" vertical="center" wrapText="1" readingOrder="1"/>
    </xf>
    <xf numFmtId="0" fontId="7" fillId="3" borderId="7" xfId="0" applyFont="1" applyFill="1" applyBorder="1" applyAlignment="1">
      <alignment horizontal="center" vertical="center" wrapText="1" readingOrder="1"/>
    </xf>
    <xf numFmtId="0" fontId="6" fillId="4" borderId="6" xfId="0" applyFont="1" applyFill="1" applyBorder="1" applyAlignment="1">
      <alignment horizontal="center" vertical="center" wrapText="1" readingOrder="1"/>
    </xf>
    <xf numFmtId="0" fontId="6" fillId="4" borderId="4" xfId="0" applyFont="1" applyFill="1" applyBorder="1" applyAlignment="1">
      <alignment horizontal="center" vertical="center" wrapText="1" readingOrder="1"/>
    </xf>
    <xf numFmtId="0" fontId="6" fillId="4" borderId="5" xfId="0" applyFont="1" applyFill="1" applyBorder="1" applyAlignment="1">
      <alignment horizontal="center" vertical="center" wrapText="1" readingOrder="1"/>
    </xf>
    <xf numFmtId="0" fontId="7" fillId="3" borderId="5" xfId="0" applyFont="1" applyFill="1" applyBorder="1" applyAlignment="1">
      <alignment horizontal="center" vertical="center" wrapText="1" readingOrder="1"/>
    </xf>
    <xf numFmtId="0" fontId="7" fillId="3" borderId="9" xfId="0" applyFont="1" applyFill="1" applyBorder="1" applyAlignment="1">
      <alignment horizontal="center" vertical="center" wrapText="1" readingOrder="1"/>
    </xf>
    <xf numFmtId="0" fontId="6" fillId="4" borderId="8" xfId="0" applyFont="1" applyFill="1" applyBorder="1" applyAlignment="1">
      <alignment horizontal="center" vertical="center" wrapText="1" readingOrder="1"/>
    </xf>
    <xf numFmtId="0" fontId="7" fillId="3" borderId="8" xfId="0" applyFont="1" applyFill="1" applyBorder="1" applyAlignment="1">
      <alignment horizontal="center" vertical="center" wrapText="1" readingOrder="1"/>
    </xf>
    <xf numFmtId="0" fontId="7" fillId="3" borderId="9" xfId="0" applyFont="1" applyFill="1" applyBorder="1" applyAlignment="1">
      <alignment horizontal="center" vertical="center" wrapText="1" readingOrder="1"/>
    </xf>
    <xf numFmtId="0" fontId="6" fillId="5" borderId="5" xfId="0" applyFont="1" applyFill="1" applyBorder="1" applyAlignment="1">
      <alignment horizontal="center" vertical="center" wrapText="1" readingOrder="1"/>
    </xf>
    <xf numFmtId="0" fontId="6" fillId="5" borderId="4" xfId="0" applyFont="1" applyFill="1" applyBorder="1" applyAlignment="1">
      <alignment horizontal="center" vertical="center" wrapText="1" readingOrder="1"/>
    </xf>
    <xf numFmtId="0" fontId="6" fillId="5" borderId="8" xfId="0" applyFont="1" applyFill="1" applyBorder="1" applyAlignment="1">
      <alignment horizontal="center" vertical="center" wrapText="1" readingOrder="1"/>
    </xf>
    <xf numFmtId="0" fontId="6" fillId="5" borderId="9" xfId="0" applyFont="1" applyFill="1" applyBorder="1" applyAlignment="1">
      <alignment horizontal="center" vertical="center" wrapText="1" readingOrder="1"/>
    </xf>
    <xf numFmtId="0" fontId="8" fillId="6" borderId="6" xfId="0" applyFont="1" applyFill="1" applyBorder="1" applyAlignment="1">
      <alignment vertical="top" wrapText="1"/>
    </xf>
    <xf numFmtId="0" fontId="8" fillId="6" borderId="8" xfId="0" applyFont="1" applyFill="1" applyBorder="1" applyAlignment="1">
      <alignment vertical="top" wrapText="1"/>
    </xf>
    <xf numFmtId="0" fontId="8" fillId="6" borderId="10" xfId="0" applyFont="1" applyFill="1" applyBorder="1" applyAlignment="1">
      <alignment vertical="top" wrapText="1"/>
    </xf>
    <xf numFmtId="0" fontId="9" fillId="7" borderId="4" xfId="0" applyFont="1" applyFill="1" applyBorder="1" applyAlignment="1">
      <alignment vertical="top" wrapText="1"/>
    </xf>
    <xf numFmtId="4" fontId="9" fillId="7" borderId="4" xfId="0" applyNumberFormat="1" applyFont="1" applyFill="1" applyBorder="1" applyAlignment="1">
      <alignment horizontal="center" vertical="top" wrapText="1"/>
    </xf>
    <xf numFmtId="4" fontId="9" fillId="7" borderId="5" xfId="0" applyNumberFormat="1" applyFont="1" applyFill="1" applyBorder="1" applyAlignment="1">
      <alignment horizontal="center" vertical="top" wrapText="1"/>
    </xf>
    <xf numFmtId="4" fontId="10" fillId="7" borderId="4" xfId="0" applyNumberFormat="1" applyFont="1" applyFill="1" applyBorder="1" applyAlignment="1">
      <alignment horizontal="center" vertical="top" wrapText="1"/>
    </xf>
    <xf numFmtId="4" fontId="9" fillId="7" borderId="8" xfId="0" applyNumberFormat="1" applyFont="1" applyFill="1" applyBorder="1" applyAlignment="1">
      <alignment horizontal="center" vertical="top" wrapText="1"/>
    </xf>
    <xf numFmtId="4" fontId="9" fillId="7" borderId="9" xfId="0" applyNumberFormat="1" applyFont="1" applyFill="1" applyBorder="1" applyAlignment="1">
      <alignment horizontal="center" vertical="top" wrapText="1"/>
    </xf>
    <xf numFmtId="4" fontId="10" fillId="7" borderId="9" xfId="0" applyNumberFormat="1" applyFont="1" applyFill="1" applyBorder="1" applyAlignment="1">
      <alignment horizontal="center" vertical="top" wrapText="1"/>
    </xf>
    <xf numFmtId="4" fontId="10" fillId="7" borderId="5" xfId="0" applyNumberFormat="1" applyFont="1" applyFill="1" applyBorder="1" applyAlignment="1">
      <alignment horizontal="center" vertical="top" wrapText="1"/>
    </xf>
    <xf numFmtId="0" fontId="11" fillId="0" borderId="0" xfId="0" applyFont="1">
      <alignment vertical="top"/>
    </xf>
    <xf numFmtId="0" fontId="9" fillId="0" borderId="4" xfId="0" applyFont="1" applyBorder="1" applyAlignment="1">
      <alignment vertical="top" wrapText="1"/>
    </xf>
    <xf numFmtId="4" fontId="9" fillId="0" borderId="4" xfId="0" applyNumberFormat="1" applyFont="1" applyBorder="1" applyAlignment="1">
      <alignment horizontal="center" vertical="top" wrapText="1"/>
    </xf>
    <xf numFmtId="4" fontId="9" fillId="0" borderId="5" xfId="0" applyNumberFormat="1" applyFont="1" applyBorder="1" applyAlignment="1">
      <alignment horizontal="center" vertical="top" wrapText="1"/>
    </xf>
    <xf numFmtId="4" fontId="10" fillId="0" borderId="4" xfId="0" applyNumberFormat="1" applyFont="1" applyBorder="1" applyAlignment="1">
      <alignment horizontal="center" vertical="top" wrapText="1"/>
    </xf>
    <xf numFmtId="4" fontId="9" fillId="0" borderId="8" xfId="0" applyNumberFormat="1" applyFont="1" applyBorder="1" applyAlignment="1">
      <alignment horizontal="center" vertical="top" wrapText="1"/>
    </xf>
    <xf numFmtId="4" fontId="9" fillId="0" borderId="9" xfId="0" applyNumberFormat="1" applyFont="1" applyBorder="1" applyAlignment="1">
      <alignment horizontal="center" vertical="top" wrapText="1"/>
    </xf>
    <xf numFmtId="4" fontId="9" fillId="8" borderId="5" xfId="0" applyNumberFormat="1" applyFont="1" applyFill="1" applyBorder="1" applyAlignment="1">
      <alignment horizontal="center" vertical="top" wrapText="1"/>
    </xf>
    <xf numFmtId="4" fontId="10" fillId="0" borderId="9" xfId="0" applyNumberFormat="1" applyFont="1" applyBorder="1" applyAlignment="1">
      <alignment horizontal="center" vertical="top" wrapText="1"/>
    </xf>
    <xf numFmtId="4" fontId="10" fillId="0" borderId="5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4" fontId="10" fillId="8" borderId="5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vertical="top" wrapText="1"/>
    </xf>
    <xf numFmtId="2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vertical="top" readingOrder="1"/>
    </xf>
    <xf numFmtId="0" fontId="12" fillId="0" borderId="0" xfId="0" applyFont="1" applyAlignment="1">
      <alignment horizontal="left" vertical="top" wrapText="1" readingOrder="1"/>
    </xf>
    <xf numFmtId="0" fontId="12" fillId="0" borderId="0" xfId="0" applyFont="1" applyAlignment="1">
      <alignment horizontal="left" vertical="top" wrapText="1" readingOrder="1"/>
    </xf>
    <xf numFmtId="0" fontId="7" fillId="3" borderId="7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150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59532</xdr:colOff>
      <xdr:row>0</xdr:row>
      <xdr:rowOff>119063</xdr:rowOff>
    </xdr:from>
    <xdr:to>
      <xdr:col>1</xdr:col>
      <xdr:colOff>452438</xdr:colOff>
      <xdr:row>2</xdr:row>
      <xdr:rowOff>345281</xdr:rowOff>
    </xdr:to>
    <xdr:pic>
      <xdr:nvPicPr>
        <xdr:cNvPr id="2" name="Picture 1" descr="A logo of a ministry of agriculture&#10;&#10;Description automatically generated">
          <a:extLst>
            <a:ext uri="{FF2B5EF4-FFF2-40B4-BE49-F238E27FC236}">
              <a16:creationId xmlns:a16="http://schemas.microsoft.com/office/drawing/2014/main" id="{4E0CEA02-96E6-4CDD-B80B-593BF6379C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05" t="25110" r="38719" b="41681"/>
        <a:stretch/>
      </xdr:blipFill>
      <xdr:spPr bwMode="auto">
        <a:xfrm>
          <a:off x="59532" y="119063"/>
          <a:ext cx="1812131" cy="95964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600075</xdr:colOff>
      <xdr:row>0</xdr:row>
      <xdr:rowOff>0</xdr:rowOff>
    </xdr:from>
    <xdr:to>
      <xdr:col>20</xdr:col>
      <xdr:colOff>225</xdr:colOff>
      <xdr:row>2</xdr:row>
      <xdr:rowOff>422032</xdr:rowOff>
    </xdr:to>
    <xdr:pic>
      <xdr:nvPicPr>
        <xdr:cNvPr id="3" name="Picture 2" descr="A logo for a company&#10;&#10;Description automatically generated">
          <a:extLst>
            <a:ext uri="{FF2B5EF4-FFF2-40B4-BE49-F238E27FC236}">
              <a16:creationId xmlns:a16="http://schemas.microsoft.com/office/drawing/2014/main" id="{084FD309-FE7E-4AC4-94F4-F02F755A59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43" t="17460" r="18215" b="32540"/>
        <a:stretch/>
      </xdr:blipFill>
      <xdr:spPr bwMode="auto">
        <a:xfrm>
          <a:off x="21383625" y="0"/>
          <a:ext cx="2429099" cy="115545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oagovjm-my.sharepoint.com/personal/ayanna_barnett_moa_gov_jm/Documents/Retail%20Livestock/Rural%20Retail%20Workbooks/Updated%20Rural%20Retail%20Report%20Workbook%2001.10.2026.xlsx" TargetMode="External"/><Relationship Id="rId1" Type="http://schemas.openxmlformats.org/officeDocument/2006/relationships/externalLinkPath" Target="Updated%20Rural%20Retail%20Report%20Workbook%2001.10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tail Report"/>
      <sheetName val="JR'S BARGAIN"/>
      <sheetName val="Super Shopper's Fair (May Pen)"/>
      <sheetName val="Value Mart Food Store (May Pen)"/>
      <sheetName val="Megamart (Mandeville)"/>
      <sheetName val="Progressive Foods (Mandeville)"/>
      <sheetName val="Shopper's Fair (Junction)"/>
      <sheetName val="Shopper's Fair Savanna-La-Mar"/>
      <sheetName val="A&amp;W Long Peng (Savanna-la-mar)"/>
      <sheetName val="Cheries Supermarket (Hanover)"/>
      <sheetName val="Consumer Meat Plus (Mobay)"/>
      <sheetName val="Megamart (Mobay)"/>
      <sheetName val="Progressive Foods (Fairview)"/>
      <sheetName val="New Champion (Trelawny)"/>
      <sheetName val="Tso's Supermarket (St. Ann)"/>
      <sheetName val="Progressive Foods (St. Ann)"/>
      <sheetName val="Giant Supermarket (St. Mary)"/>
      <sheetName val="Ramtulla Supercenter (Portland)"/>
      <sheetName val="Shopper's Pride (Portland)"/>
      <sheetName val="Joong (St. Thomas)"/>
    </sheetNames>
    <sheetDataSet>
      <sheetData sheetId="0"/>
      <sheetData sheetId="1">
        <row r="20">
          <cell r="C20">
            <v>1105</v>
          </cell>
        </row>
        <row r="46">
          <cell r="C46">
            <v>922.46</v>
          </cell>
        </row>
      </sheetData>
      <sheetData sheetId="2">
        <row r="8">
          <cell r="C8">
            <v>1973.9</v>
          </cell>
        </row>
        <row r="46">
          <cell r="C46">
            <v>1015.3</v>
          </cell>
        </row>
      </sheetData>
      <sheetData sheetId="3">
        <row r="8">
          <cell r="C8">
            <v>1920</v>
          </cell>
        </row>
      </sheetData>
      <sheetData sheetId="4"/>
      <sheetData sheetId="5"/>
      <sheetData sheetId="6">
        <row r="20">
          <cell r="C20">
            <v>1280.3</v>
          </cell>
        </row>
        <row r="46">
          <cell r="C46">
            <v>1015.3</v>
          </cell>
        </row>
      </sheetData>
      <sheetData sheetId="7"/>
      <sheetData sheetId="8">
        <row r="8">
          <cell r="C8">
            <v>1375</v>
          </cell>
        </row>
        <row r="20">
          <cell r="C20">
            <v>1430</v>
          </cell>
        </row>
        <row r="46">
          <cell r="C46">
            <v>858</v>
          </cell>
        </row>
      </sheetData>
      <sheetData sheetId="9">
        <row r="46">
          <cell r="C46">
            <v>1059.8499999999999</v>
          </cell>
        </row>
      </sheetData>
      <sheetData sheetId="10"/>
      <sheetData sheetId="11"/>
      <sheetData sheetId="12">
        <row r="26">
          <cell r="C26">
            <v>1027</v>
          </cell>
        </row>
      </sheetData>
      <sheetData sheetId="13">
        <row r="9">
          <cell r="C9">
            <v>5225</v>
          </cell>
        </row>
      </sheetData>
      <sheetData sheetId="14"/>
      <sheetData sheetId="15">
        <row r="26">
          <cell r="C26">
            <v>1027.5</v>
          </cell>
        </row>
      </sheetData>
      <sheetData sheetId="16"/>
      <sheetData sheetId="17">
        <row r="20">
          <cell r="C20">
            <v>1100</v>
          </cell>
        </row>
        <row r="46">
          <cell r="C46">
            <v>1172.5999999999999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E57B7-8530-4C84-BB67-AC5CBE6354D5}">
  <sheetPr>
    <pageSetUpPr fitToPage="1"/>
  </sheetPr>
  <dimension ref="A1:U80"/>
  <sheetViews>
    <sheetView showGridLines="0" tabSelected="1" showOutlineSymbols="0" zoomScale="80" zoomScaleNormal="80" workbookViewId="0">
      <selection activeCell="L11" sqref="L11"/>
    </sheetView>
  </sheetViews>
  <sheetFormatPr defaultColWidth="14.5703125" defaultRowHeight="12.75" x14ac:dyDescent="0.2"/>
  <cols>
    <col min="1" max="1" width="21.28515625" customWidth="1"/>
    <col min="2" max="2" width="23" customWidth="1"/>
    <col min="3" max="3" width="16.5703125" customWidth="1"/>
    <col min="4" max="4" width="16.28515625" customWidth="1"/>
    <col min="5" max="6" width="15.5703125" customWidth="1"/>
    <col min="7" max="7" width="17" customWidth="1"/>
    <col min="8" max="8" width="15.7109375" customWidth="1"/>
    <col min="9" max="10" width="17.28515625" customWidth="1"/>
    <col min="11" max="11" width="16.85546875" customWidth="1"/>
    <col min="12" max="12" width="18.5703125" customWidth="1"/>
    <col min="13" max="13" width="12.85546875" customWidth="1"/>
    <col min="14" max="14" width="15.85546875" customWidth="1"/>
    <col min="15" max="15" width="14.7109375" customWidth="1"/>
    <col min="16" max="16" width="14.5703125" customWidth="1"/>
    <col min="17" max="17" width="15.7109375" customWidth="1"/>
    <col min="18" max="18" width="14.140625" customWidth="1"/>
    <col min="19" max="19" width="16" customWidth="1"/>
    <col min="20" max="20" width="15.28515625" customWidth="1"/>
  </cols>
  <sheetData>
    <row r="1" spans="1:20" ht="27.6" customHeight="1" thickTop="1" x14ac:dyDescent="0.2">
      <c r="A1" s="1"/>
      <c r="B1" s="2"/>
      <c r="C1" s="2"/>
      <c r="D1" s="2"/>
      <c r="E1" s="2"/>
      <c r="F1" s="2"/>
      <c r="G1" s="2"/>
      <c r="H1" s="2"/>
      <c r="I1" s="2"/>
      <c r="J1" s="3" t="s">
        <v>0</v>
      </c>
      <c r="K1" s="3"/>
      <c r="L1" s="3"/>
      <c r="M1" s="3"/>
      <c r="N1" s="3"/>
      <c r="O1" s="2"/>
      <c r="P1" s="2"/>
      <c r="Q1" s="2"/>
      <c r="R1" s="2"/>
      <c r="S1" s="2"/>
      <c r="T1" s="2" t="s">
        <v>1</v>
      </c>
    </row>
    <row r="2" spans="1:20" ht="31.15" customHeight="1" x14ac:dyDescent="0.2">
      <c r="A2" s="4"/>
      <c r="B2" s="5"/>
      <c r="D2" s="5"/>
      <c r="E2" s="5"/>
      <c r="F2" s="5"/>
      <c r="G2" s="5"/>
      <c r="H2" s="5"/>
      <c r="I2" s="5"/>
      <c r="J2" s="6" t="s">
        <v>2</v>
      </c>
      <c r="K2" s="6"/>
      <c r="L2" s="6"/>
      <c r="M2" s="6"/>
      <c r="N2" s="6"/>
      <c r="O2" s="5"/>
      <c r="P2" s="5"/>
      <c r="Q2" s="5"/>
      <c r="R2" s="5"/>
      <c r="S2" s="5"/>
      <c r="T2" s="5"/>
    </row>
    <row r="3" spans="1:20" ht="34.15" customHeight="1" x14ac:dyDescent="0.2">
      <c r="A3" s="7"/>
      <c r="B3" s="8"/>
      <c r="C3" s="8"/>
      <c r="D3" s="8"/>
      <c r="E3" s="8"/>
      <c r="F3" s="8"/>
      <c r="G3" s="8"/>
      <c r="H3" s="8"/>
      <c r="I3" s="8"/>
      <c r="J3" s="9" t="s">
        <v>3</v>
      </c>
      <c r="K3" s="9"/>
      <c r="L3" s="9"/>
      <c r="M3" s="9"/>
      <c r="N3" s="9"/>
      <c r="O3" s="8"/>
      <c r="P3" s="8"/>
      <c r="Q3" s="8"/>
      <c r="R3" s="8"/>
      <c r="S3" s="8"/>
      <c r="T3" s="8"/>
    </row>
    <row r="4" spans="1:20" x14ac:dyDescent="0.2">
      <c r="A4" s="10" t="s">
        <v>4</v>
      </c>
      <c r="B4" s="11" t="s">
        <v>5</v>
      </c>
      <c r="C4" s="12" t="s">
        <v>6</v>
      </c>
      <c r="D4" s="13" t="s">
        <v>7</v>
      </c>
      <c r="E4" s="14" t="s">
        <v>8</v>
      </c>
      <c r="F4" s="15"/>
      <c r="G4" s="16" t="s">
        <v>9</v>
      </c>
      <c r="H4" s="17"/>
      <c r="I4" s="18" t="s">
        <v>10</v>
      </c>
      <c r="J4" s="16" t="s">
        <v>11</v>
      </c>
      <c r="K4" s="17"/>
      <c r="L4" s="19" t="s">
        <v>12</v>
      </c>
      <c r="M4" s="60" t="s">
        <v>102</v>
      </c>
      <c r="N4" s="20" t="s">
        <v>13</v>
      </c>
      <c r="O4" s="21" t="s">
        <v>14</v>
      </c>
      <c r="P4" s="22"/>
      <c r="Q4" s="23" t="s">
        <v>15</v>
      </c>
      <c r="R4" s="21" t="s">
        <v>16</v>
      </c>
      <c r="S4" s="22"/>
      <c r="T4" s="20" t="s">
        <v>17</v>
      </c>
    </row>
    <row r="5" spans="1:20" ht="21" customHeight="1" x14ac:dyDescent="0.2">
      <c r="A5" s="10"/>
      <c r="B5" s="11"/>
      <c r="C5" s="12"/>
      <c r="D5" s="13" t="s">
        <v>18</v>
      </c>
      <c r="E5" s="14" t="s">
        <v>19</v>
      </c>
      <c r="F5" s="15"/>
      <c r="G5" s="16" t="s">
        <v>20</v>
      </c>
      <c r="H5" s="17"/>
      <c r="I5" s="19" t="s">
        <v>21</v>
      </c>
      <c r="J5" s="16" t="s">
        <v>22</v>
      </c>
      <c r="K5" s="17"/>
      <c r="L5" s="19" t="s">
        <v>23</v>
      </c>
      <c r="M5" s="24" t="s">
        <v>24</v>
      </c>
      <c r="N5" s="20" t="s">
        <v>25</v>
      </c>
      <c r="O5" s="13" t="s">
        <v>26</v>
      </c>
      <c r="P5" s="25" t="s">
        <v>27</v>
      </c>
      <c r="Q5" s="23" t="s">
        <v>28</v>
      </c>
      <c r="R5" s="13" t="s">
        <v>29</v>
      </c>
      <c r="S5" s="25" t="s">
        <v>30</v>
      </c>
      <c r="T5" s="20" t="s">
        <v>31</v>
      </c>
    </row>
    <row r="6" spans="1:20" ht="22.5" x14ac:dyDescent="0.2">
      <c r="A6" s="10"/>
      <c r="B6" s="11"/>
      <c r="C6" s="12"/>
      <c r="D6" s="26" t="s">
        <v>32</v>
      </c>
      <c r="E6" s="27" t="s">
        <v>33</v>
      </c>
      <c r="F6" s="27" t="s">
        <v>34</v>
      </c>
      <c r="G6" s="27" t="s">
        <v>35</v>
      </c>
      <c r="H6" s="27" t="s">
        <v>36</v>
      </c>
      <c r="I6" s="27" t="s">
        <v>37</v>
      </c>
      <c r="J6" s="27" t="s">
        <v>37</v>
      </c>
      <c r="K6" s="28" t="s">
        <v>38</v>
      </c>
      <c r="L6" s="27" t="s">
        <v>39</v>
      </c>
      <c r="M6" s="28" t="s">
        <v>36</v>
      </c>
      <c r="N6" s="26" t="s">
        <v>40</v>
      </c>
      <c r="O6" s="26" t="s">
        <v>41</v>
      </c>
      <c r="P6" s="29" t="s">
        <v>36</v>
      </c>
      <c r="Q6" s="29" t="s">
        <v>42</v>
      </c>
      <c r="R6" s="26" t="s">
        <v>43</v>
      </c>
      <c r="S6" s="29" t="s">
        <v>44</v>
      </c>
      <c r="T6" s="26" t="s">
        <v>45</v>
      </c>
    </row>
    <row r="7" spans="1:20" ht="20.25" customHeight="1" x14ac:dyDescent="0.2">
      <c r="A7" s="30" t="s">
        <v>46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2"/>
    </row>
    <row r="8" spans="1:20" s="41" customFormat="1" x14ac:dyDescent="0.2">
      <c r="A8" s="33" t="s">
        <v>47</v>
      </c>
      <c r="B8" s="33" t="s">
        <v>48</v>
      </c>
      <c r="C8" s="34">
        <f>IFERROR(AVERAGE(D8:T8),"-")</f>
        <v>1920.3800000000003</v>
      </c>
      <c r="D8" s="35" t="s">
        <v>99</v>
      </c>
      <c r="E8" s="34" t="s">
        <v>99</v>
      </c>
      <c r="F8" s="34" t="s">
        <v>99</v>
      </c>
      <c r="G8" s="36">
        <v>1500</v>
      </c>
      <c r="H8" s="36" t="s">
        <v>99</v>
      </c>
      <c r="I8" s="34" t="s">
        <v>99</v>
      </c>
      <c r="J8" s="34" t="s">
        <v>99</v>
      </c>
      <c r="K8" s="37" t="s">
        <v>99</v>
      </c>
      <c r="L8" s="34" t="s">
        <v>99</v>
      </c>
      <c r="M8" s="37">
        <v>1385</v>
      </c>
      <c r="N8" s="35" t="s">
        <v>99</v>
      </c>
      <c r="O8" s="35" t="s">
        <v>99</v>
      </c>
      <c r="P8" s="38">
        <v>1637.1</v>
      </c>
      <c r="Q8" s="37" t="s">
        <v>99</v>
      </c>
      <c r="R8" s="35">
        <v>3187.8</v>
      </c>
      <c r="S8" s="39" t="s">
        <v>99</v>
      </c>
      <c r="T8" s="40">
        <v>1892</v>
      </c>
    </row>
    <row r="9" spans="1:20" x14ac:dyDescent="0.2">
      <c r="A9" s="42" t="s">
        <v>49</v>
      </c>
      <c r="B9" s="42" t="s">
        <v>48</v>
      </c>
      <c r="C9" s="43">
        <f>IFERROR(AVERAGE(D9:T9),"-")</f>
        <v>1617.6</v>
      </c>
      <c r="D9" s="44" t="s">
        <v>99</v>
      </c>
      <c r="E9" s="43">
        <v>1428.8</v>
      </c>
      <c r="F9" s="43">
        <v>1760</v>
      </c>
      <c r="G9" s="45">
        <v>1625</v>
      </c>
      <c r="H9" s="45">
        <v>1637.1</v>
      </c>
      <c r="I9" s="43" t="s">
        <v>99</v>
      </c>
      <c r="J9" s="43" t="s">
        <v>99</v>
      </c>
      <c r="K9" s="46" t="s">
        <v>99</v>
      </c>
      <c r="L9" s="43" t="s">
        <v>99</v>
      </c>
      <c r="M9" s="46" t="s">
        <v>99</v>
      </c>
      <c r="N9" s="44" t="s">
        <v>1</v>
      </c>
      <c r="O9" s="48" t="s">
        <v>99</v>
      </c>
      <c r="P9" s="47">
        <v>1637.1</v>
      </c>
      <c r="Q9" s="46" t="s">
        <v>99</v>
      </c>
      <c r="R9" s="44" t="s">
        <v>99</v>
      </c>
      <c r="S9" s="49" t="s">
        <v>99</v>
      </c>
      <c r="T9" s="50" t="s">
        <v>99</v>
      </c>
    </row>
    <row r="10" spans="1:20" s="41" customFormat="1" x14ac:dyDescent="0.2">
      <c r="A10" s="33" t="s">
        <v>50</v>
      </c>
      <c r="B10" s="33" t="s">
        <v>48</v>
      </c>
      <c r="C10" s="34">
        <f>IFERROR(AVERAGE(D10:T10),"-")</f>
        <v>2257.15</v>
      </c>
      <c r="D10" s="35" t="s">
        <v>99</v>
      </c>
      <c r="E10" s="34">
        <v>2004</v>
      </c>
      <c r="F10" s="34" t="s">
        <v>99</v>
      </c>
      <c r="G10" s="36" t="s">
        <v>99</v>
      </c>
      <c r="H10" s="36" t="s">
        <v>99</v>
      </c>
      <c r="I10" s="34">
        <v>2004</v>
      </c>
      <c r="J10" s="34" t="s">
        <v>99</v>
      </c>
      <c r="K10" s="37" t="s">
        <v>99</v>
      </c>
      <c r="L10" s="34" t="s">
        <v>99</v>
      </c>
      <c r="M10" s="37">
        <v>2426</v>
      </c>
      <c r="N10" s="35" t="s">
        <v>99</v>
      </c>
      <c r="O10" s="35" t="s">
        <v>99</v>
      </c>
      <c r="P10" s="38">
        <v>2594.6</v>
      </c>
      <c r="Q10" s="37" t="s">
        <v>99</v>
      </c>
      <c r="R10" s="35" t="s">
        <v>99</v>
      </c>
      <c r="S10" s="39" t="s">
        <v>99</v>
      </c>
      <c r="T10" s="40" t="s">
        <v>99</v>
      </c>
    </row>
    <row r="11" spans="1:20" x14ac:dyDescent="0.2">
      <c r="A11" s="42" t="s">
        <v>51</v>
      </c>
      <c r="B11" s="42" t="s">
        <v>48</v>
      </c>
      <c r="C11" s="43">
        <f>IFERROR(AVERAGE(D11:T11),"-")</f>
        <v>1946.9</v>
      </c>
      <c r="D11" s="44" t="s">
        <v>99</v>
      </c>
      <c r="E11" s="43">
        <v>2004</v>
      </c>
      <c r="F11" s="43">
        <v>1760</v>
      </c>
      <c r="G11" s="45" t="s">
        <v>99</v>
      </c>
      <c r="H11" s="45">
        <v>2593.6</v>
      </c>
      <c r="I11" s="43" t="s">
        <v>99</v>
      </c>
      <c r="J11" s="43" t="s">
        <v>99</v>
      </c>
      <c r="K11" s="46" t="s">
        <v>99</v>
      </c>
      <c r="L11" s="43" t="s">
        <v>99</v>
      </c>
      <c r="M11" s="46" t="s">
        <v>99</v>
      </c>
      <c r="N11" s="44">
        <v>1430</v>
      </c>
      <c r="O11" s="48" t="s">
        <v>99</v>
      </c>
      <c r="P11" s="47" t="s">
        <v>99</v>
      </c>
      <c r="Q11" s="46" t="s">
        <v>99</v>
      </c>
      <c r="R11" s="44" t="s">
        <v>99</v>
      </c>
      <c r="S11" s="49" t="s">
        <v>99</v>
      </c>
      <c r="T11" s="50" t="s">
        <v>99</v>
      </c>
    </row>
    <row r="12" spans="1:20" s="41" customFormat="1" x14ac:dyDescent="0.2">
      <c r="A12" s="33" t="s">
        <v>52</v>
      </c>
      <c r="B12" s="33" t="s">
        <v>48</v>
      </c>
      <c r="C12" s="34">
        <f>IFERROR(AVERAGE(D12:T12),"-")</f>
        <v>1494.2727272727273</v>
      </c>
      <c r="D12" s="35" t="s">
        <v>99</v>
      </c>
      <c r="E12" s="34">
        <v>1643.5</v>
      </c>
      <c r="F12" s="34">
        <v>1720</v>
      </c>
      <c r="G12" s="36">
        <v>1200</v>
      </c>
      <c r="H12" s="36">
        <v>1707</v>
      </c>
      <c r="I12" s="34">
        <v>1643.5</v>
      </c>
      <c r="J12" s="34" t="s">
        <v>99</v>
      </c>
      <c r="K12" s="37">
        <v>1408</v>
      </c>
      <c r="L12" s="34" t="s">
        <v>99</v>
      </c>
      <c r="M12" s="37">
        <v>1527</v>
      </c>
      <c r="N12" s="35">
        <v>1430</v>
      </c>
      <c r="O12" s="35" t="s">
        <v>99</v>
      </c>
      <c r="P12" s="38" t="s">
        <v>99</v>
      </c>
      <c r="Q12" s="37">
        <v>1408</v>
      </c>
      <c r="R12" s="35">
        <v>1320</v>
      </c>
      <c r="S12" s="39">
        <v>1430</v>
      </c>
      <c r="T12" s="40" t="s">
        <v>99</v>
      </c>
    </row>
    <row r="13" spans="1:20" x14ac:dyDescent="0.2">
      <c r="A13" s="42" t="s">
        <v>53</v>
      </c>
      <c r="B13" s="42" t="s">
        <v>48</v>
      </c>
      <c r="C13" s="43">
        <f>IFERROR(AVERAGE(D13:T13),"-")</f>
        <v>2083.0857142857139</v>
      </c>
      <c r="D13" s="44" t="s">
        <v>99</v>
      </c>
      <c r="E13" s="43">
        <v>1973.9</v>
      </c>
      <c r="F13" s="43">
        <v>1920</v>
      </c>
      <c r="G13" s="45">
        <v>1895</v>
      </c>
      <c r="H13" s="45">
        <v>2528.4</v>
      </c>
      <c r="I13" s="43" t="s">
        <v>99</v>
      </c>
      <c r="J13" s="43" t="s">
        <v>99</v>
      </c>
      <c r="K13" s="46">
        <v>1375</v>
      </c>
      <c r="L13" s="43" t="s">
        <v>99</v>
      </c>
      <c r="M13" s="46">
        <v>2362.9</v>
      </c>
      <c r="N13" s="44" t="s">
        <v>99</v>
      </c>
      <c r="O13" s="48" t="s">
        <v>99</v>
      </c>
      <c r="P13" s="47">
        <v>2526.4</v>
      </c>
      <c r="Q13" s="46" t="s">
        <v>99</v>
      </c>
      <c r="R13" s="44" t="s">
        <v>99</v>
      </c>
      <c r="S13" s="49" t="s">
        <v>99</v>
      </c>
      <c r="T13" s="50" t="s">
        <v>99</v>
      </c>
    </row>
    <row r="14" spans="1:20" s="41" customFormat="1" x14ac:dyDescent="0.2">
      <c r="A14" s="33" t="s">
        <v>54</v>
      </c>
      <c r="B14" s="33" t="s">
        <v>55</v>
      </c>
      <c r="C14" s="34">
        <f>IFERROR(AVERAGE(D14:T14),"-")</f>
        <v>4775.1428571428569</v>
      </c>
      <c r="D14" s="35" t="s">
        <v>99</v>
      </c>
      <c r="E14" s="34" t="s">
        <v>99</v>
      </c>
      <c r="F14" s="34">
        <v>5998.2</v>
      </c>
      <c r="G14" s="36">
        <v>4780</v>
      </c>
      <c r="H14" s="36" t="s">
        <v>99</v>
      </c>
      <c r="I14" s="34" t="s">
        <v>99</v>
      </c>
      <c r="J14" s="34" t="s">
        <v>99</v>
      </c>
      <c r="K14" s="37" t="s">
        <v>99</v>
      </c>
      <c r="L14" s="34" t="s">
        <v>99</v>
      </c>
      <c r="M14" s="37">
        <v>4456</v>
      </c>
      <c r="N14" s="35">
        <v>5225</v>
      </c>
      <c r="O14" s="35" t="s">
        <v>99</v>
      </c>
      <c r="P14" s="38" t="s">
        <v>99</v>
      </c>
      <c r="Q14" s="37" t="s">
        <v>99</v>
      </c>
      <c r="R14" s="35">
        <v>4705.8</v>
      </c>
      <c r="S14" s="39">
        <v>4400</v>
      </c>
      <c r="T14" s="40">
        <v>3861</v>
      </c>
    </row>
    <row r="15" spans="1:20" x14ac:dyDescent="0.2">
      <c r="A15" s="42" t="s">
        <v>54</v>
      </c>
      <c r="B15" s="42" t="s">
        <v>56</v>
      </c>
      <c r="C15" s="43">
        <f>IFERROR(AVERAGE(D15:T15),"-")</f>
        <v>7440.15</v>
      </c>
      <c r="D15" s="44" t="s">
        <v>99</v>
      </c>
      <c r="E15" s="43" t="s">
        <v>99</v>
      </c>
      <c r="F15" s="43" t="s">
        <v>99</v>
      </c>
      <c r="G15" s="45" t="s">
        <v>99</v>
      </c>
      <c r="H15" s="45">
        <v>7440.15</v>
      </c>
      <c r="I15" s="43" t="s">
        <v>99</v>
      </c>
      <c r="J15" s="43" t="s">
        <v>99</v>
      </c>
      <c r="K15" s="46" t="s">
        <v>99</v>
      </c>
      <c r="L15" s="43" t="s">
        <v>99</v>
      </c>
      <c r="M15" s="46" t="s">
        <v>99</v>
      </c>
      <c r="N15" s="44" t="s">
        <v>99</v>
      </c>
      <c r="O15" s="48" t="s">
        <v>99</v>
      </c>
      <c r="P15" s="47" t="s">
        <v>99</v>
      </c>
      <c r="Q15" s="46" t="s">
        <v>99</v>
      </c>
      <c r="R15" s="44" t="s">
        <v>99</v>
      </c>
      <c r="S15" s="49" t="s">
        <v>99</v>
      </c>
      <c r="T15" s="50" t="s">
        <v>99</v>
      </c>
    </row>
    <row r="16" spans="1:20" s="41" customFormat="1" x14ac:dyDescent="0.2">
      <c r="A16" s="33" t="s">
        <v>54</v>
      </c>
      <c r="B16" s="33" t="s">
        <v>57</v>
      </c>
      <c r="C16" s="34">
        <f>IFERROR(AVERAGE(D16:T16),"-")</f>
        <v>3979.5127272727273</v>
      </c>
      <c r="D16" s="35">
        <v>3095.26</v>
      </c>
      <c r="E16" s="34">
        <v>4006.38</v>
      </c>
      <c r="F16" s="34" t="s">
        <v>99</v>
      </c>
      <c r="G16" s="36">
        <v>3580</v>
      </c>
      <c r="H16" s="36">
        <v>3968.1</v>
      </c>
      <c r="I16" s="34">
        <v>3703.6</v>
      </c>
      <c r="J16" s="34">
        <v>3703.7</v>
      </c>
      <c r="K16" s="37">
        <v>4400</v>
      </c>
      <c r="L16" s="34">
        <v>3916</v>
      </c>
      <c r="M16" s="37">
        <v>4133</v>
      </c>
      <c r="N16" s="35">
        <v>4719</v>
      </c>
      <c r="O16" s="35" t="s">
        <v>99</v>
      </c>
      <c r="P16" s="38" t="s">
        <v>99</v>
      </c>
      <c r="Q16" s="37">
        <v>4549.6000000000004</v>
      </c>
      <c r="R16" s="35" t="s">
        <v>99</v>
      </c>
      <c r="S16" s="39" t="s">
        <v>99</v>
      </c>
      <c r="T16" s="40" t="s">
        <v>99</v>
      </c>
    </row>
    <row r="17" spans="1:21" ht="20.25" customHeight="1" x14ac:dyDescent="0.2">
      <c r="A17" s="30" t="s">
        <v>58</v>
      </c>
      <c r="B17" s="31"/>
      <c r="C17" s="31" t="str">
        <f>IFERROR(AVERAGE(D17:T17),"-")</f>
        <v>-</v>
      </c>
      <c r="D17" s="31" t="str">
        <f>IF('[1]JR''S BARGAIN'!C8=0,"-",'[1]JR''S BARGAIN'!C8)</f>
        <v>-</v>
      </c>
      <c r="E17" s="31">
        <f>IF('[1]Super Shopper''s Fair (May Pen)'!C8=0,"-",'[1]Super Shopper''s Fair (May Pen)'!C8)</f>
        <v>1973.9</v>
      </c>
      <c r="F17" s="31">
        <f>IF('[1]Value Mart Food Store (May Pen)'!C8=0,"-",'[1]Value Mart Food Store (May Pen)'!C8)</f>
        <v>1920</v>
      </c>
      <c r="G17" s="31" t="str">
        <f>IF('[1]Consumer Meat Plus (Mobay)'!C8=0,"-",'[1]Consumer Meat Plus (Mobay)'!C8)</f>
        <v>-</v>
      </c>
      <c r="H17" s="31"/>
      <c r="I17" s="31" t="str">
        <f>IF('[1]Shopper''s Fair (Junction)'!C8=0,"-",'[1]Shopper''s Fair (Junction)'!C8)</f>
        <v>-</v>
      </c>
      <c r="J17" s="31" t="str">
        <f>IF('[1]Progressive Foods (Fairview)'!C13=0, "-", '[1]Progressive Foods (Fairview)'!C13)</f>
        <v>-</v>
      </c>
      <c r="K17" s="31">
        <f>IF('[1]A&amp;W Long Peng (Savanna-la-mar)'!C8=0,"-",'[1]A&amp;W Long Peng (Savanna-la-mar)'!C8)</f>
        <v>1375</v>
      </c>
      <c r="L17" s="31" t="str">
        <f>IF('[1]Cheries Supermarket (Hanover)'!C8=0, "-",'[1]Cheries Supermarket (Hanover)'!C8)</f>
        <v>-</v>
      </c>
      <c r="M17" s="31" t="str">
        <f>IF('[1]Progressive Foods (Fairview)'!C13=0, "-", '[1]Progressive Foods (Fairview)'!C13)</f>
        <v>-</v>
      </c>
      <c r="N17" s="31">
        <f>IF('[1]New Champion (Trelawny)'!C9=0,"-",'[1]New Champion (Trelawny)'!C9)</f>
        <v>5225</v>
      </c>
      <c r="O17" s="31" t="str">
        <f>IF('[1]Progressive Foods (St. Ann)'!C13=0,"-",'[1]Progressive Foods (St. Ann)'!C13)</f>
        <v>-</v>
      </c>
      <c r="P17" s="31" t="str">
        <f>IF('[1]Ramtulla Supercenter (Portland)'!C8=0,"-",'[1]Ramtulla Supercenter (Portland)'!C8)</f>
        <v>-</v>
      </c>
      <c r="Q17" s="31" t="str">
        <f>IF('[1]Shopper''s Pride (Portland)'!C13=0,"-",'[1]Shopper''s Pride (Portland)'!C13)</f>
        <v>-</v>
      </c>
      <c r="R17" s="31" t="str">
        <f>IF('[1]Ramtulla Supercenter (Portland)'!C8=0,"-",'[1]Ramtulla Supercenter (Portland)'!C8)</f>
        <v>-</v>
      </c>
      <c r="S17" s="31" t="e">
        <f>IF(#REF!=0,"-",#REF!)</f>
        <v>#REF!</v>
      </c>
      <c r="T17" s="32" t="str">
        <f>IF('[1]JR''S BARGAIN'!C8=0,"-",'[1]JR''S BARGAIN'!C8)</f>
        <v>-</v>
      </c>
    </row>
    <row r="18" spans="1:21" s="41" customFormat="1" x14ac:dyDescent="0.2">
      <c r="A18" s="33" t="s">
        <v>59</v>
      </c>
      <c r="B18" s="33" t="s">
        <v>48</v>
      </c>
      <c r="C18" s="34">
        <f>IFERROR(AVERAGE(D18:T18),"-")</f>
        <v>1294.54</v>
      </c>
      <c r="D18" s="35">
        <v>1056.3</v>
      </c>
      <c r="E18" s="34">
        <v>1437.6</v>
      </c>
      <c r="F18" s="34" t="s">
        <v>99</v>
      </c>
      <c r="G18" s="36" t="s">
        <v>99</v>
      </c>
      <c r="H18" s="36">
        <v>1540.2</v>
      </c>
      <c r="I18" s="34">
        <v>1175.4000000000001</v>
      </c>
      <c r="J18" s="34">
        <v>1263.2</v>
      </c>
      <c r="K18" s="37" t="s">
        <v>99</v>
      </c>
      <c r="L18" s="34" t="s">
        <v>99</v>
      </c>
      <c r="M18" s="37" t="s">
        <v>99</v>
      </c>
      <c r="N18" s="35" t="s">
        <v>99</v>
      </c>
      <c r="O18" s="35" t="s">
        <v>99</v>
      </c>
      <c r="P18" s="38" t="s">
        <v>99</v>
      </c>
      <c r="Q18" s="37" t="s">
        <v>99</v>
      </c>
      <c r="R18" s="35" t="s">
        <v>99</v>
      </c>
      <c r="S18" s="39" t="s">
        <v>99</v>
      </c>
      <c r="T18" s="40" t="s">
        <v>99</v>
      </c>
    </row>
    <row r="19" spans="1:21" x14ac:dyDescent="0.2">
      <c r="A19" s="42" t="s">
        <v>59</v>
      </c>
      <c r="B19" s="42" t="s">
        <v>60</v>
      </c>
      <c r="C19" s="43">
        <f>IFERROR(AVERAGE(D19:T19),"-")</f>
        <v>1639.6</v>
      </c>
      <c r="D19" s="44" t="s">
        <v>1</v>
      </c>
      <c r="E19" s="43" t="s">
        <v>99</v>
      </c>
      <c r="F19" s="43" t="s">
        <v>99</v>
      </c>
      <c r="G19" s="45">
        <v>1680</v>
      </c>
      <c r="H19" s="45">
        <v>1599.2</v>
      </c>
      <c r="I19" s="43" t="s">
        <v>99</v>
      </c>
      <c r="J19" s="43" t="s">
        <v>99</v>
      </c>
      <c r="K19" s="46" t="s">
        <v>99</v>
      </c>
      <c r="L19" s="43" t="s">
        <v>99</v>
      </c>
      <c r="M19" s="46" t="s">
        <v>99</v>
      </c>
      <c r="N19" s="44" t="s">
        <v>99</v>
      </c>
      <c r="O19" s="48" t="s">
        <v>99</v>
      </c>
      <c r="P19" s="47" t="s">
        <v>99</v>
      </c>
      <c r="Q19" s="46" t="s">
        <v>99</v>
      </c>
      <c r="R19" s="44" t="s">
        <v>99</v>
      </c>
      <c r="S19" s="49" t="s">
        <v>99</v>
      </c>
      <c r="T19" s="50" t="s">
        <v>99</v>
      </c>
    </row>
    <row r="20" spans="1:21" s="41" customFormat="1" ht="10.5" customHeight="1" x14ac:dyDescent="0.2">
      <c r="A20" s="33" t="s">
        <v>59</v>
      </c>
      <c r="B20" s="33" t="s">
        <v>61</v>
      </c>
      <c r="C20" s="34">
        <f>IFERROR(AVERAGE(D20:T20),"-")</f>
        <v>2150</v>
      </c>
      <c r="D20" s="35" t="s">
        <v>99</v>
      </c>
      <c r="E20" s="34" t="s">
        <v>99</v>
      </c>
      <c r="F20" s="34" t="s">
        <v>99</v>
      </c>
      <c r="G20" s="36" t="s">
        <v>99</v>
      </c>
      <c r="H20" s="36" t="s">
        <v>99</v>
      </c>
      <c r="I20" s="34" t="s">
        <v>99</v>
      </c>
      <c r="J20" s="34" t="s">
        <v>99</v>
      </c>
      <c r="K20" s="37" t="s">
        <v>99</v>
      </c>
      <c r="L20" s="34" t="s">
        <v>99</v>
      </c>
      <c r="M20" s="37" t="s">
        <v>99</v>
      </c>
      <c r="N20" s="35">
        <v>2150</v>
      </c>
      <c r="O20" s="35" t="s">
        <v>99</v>
      </c>
      <c r="P20" s="38" t="s">
        <v>99</v>
      </c>
      <c r="Q20" s="37" t="s">
        <v>99</v>
      </c>
      <c r="R20" s="35" t="s">
        <v>99</v>
      </c>
      <c r="S20" s="39" t="s">
        <v>99</v>
      </c>
      <c r="T20" s="40" t="s">
        <v>99</v>
      </c>
    </row>
    <row r="21" spans="1:21" x14ac:dyDescent="0.2">
      <c r="A21" s="42" t="s">
        <v>59</v>
      </c>
      <c r="B21" s="42" t="s">
        <v>57</v>
      </c>
      <c r="C21" s="43">
        <f>IFERROR(AVERAGE(D21:T21),"-")</f>
        <v>1590.46</v>
      </c>
      <c r="D21" s="44" t="s">
        <v>99</v>
      </c>
      <c r="E21" s="43" t="s">
        <v>99</v>
      </c>
      <c r="F21" s="43">
        <v>1620.56</v>
      </c>
      <c r="G21" s="45" t="s">
        <v>99</v>
      </c>
      <c r="H21" s="45" t="s">
        <v>99</v>
      </c>
      <c r="I21" s="43" t="s">
        <v>99</v>
      </c>
      <c r="J21" s="43" t="s">
        <v>99</v>
      </c>
      <c r="K21" s="46">
        <v>1617</v>
      </c>
      <c r="L21" s="43">
        <v>1430</v>
      </c>
      <c r="M21" s="46" t="s">
        <v>99</v>
      </c>
      <c r="N21" s="44">
        <v>1474</v>
      </c>
      <c r="O21" s="48" t="s">
        <v>99</v>
      </c>
      <c r="P21" s="47" t="s">
        <v>99</v>
      </c>
      <c r="Q21" s="46">
        <v>1760</v>
      </c>
      <c r="R21" s="44" t="s">
        <v>99</v>
      </c>
      <c r="S21" s="49" t="s">
        <v>99</v>
      </c>
      <c r="T21" s="50">
        <v>1641.2</v>
      </c>
    </row>
    <row r="22" spans="1:21" s="41" customFormat="1" x14ac:dyDescent="0.2">
      <c r="A22" s="33" t="s">
        <v>62</v>
      </c>
      <c r="B22" s="33" t="s">
        <v>63</v>
      </c>
      <c r="C22" s="34">
        <f>IFERROR(AVERAGE(D22:T22),"-")</f>
        <v>1946.5</v>
      </c>
      <c r="D22" s="35" t="s">
        <v>99</v>
      </c>
      <c r="E22" s="34" t="s">
        <v>99</v>
      </c>
      <c r="F22" s="34" t="s">
        <v>99</v>
      </c>
      <c r="G22" s="36" t="s">
        <v>99</v>
      </c>
      <c r="H22" s="36" t="s">
        <v>99</v>
      </c>
      <c r="I22" s="34" t="s">
        <v>99</v>
      </c>
      <c r="J22" s="34" t="s">
        <v>99</v>
      </c>
      <c r="K22" s="37" t="s">
        <v>99</v>
      </c>
      <c r="L22" s="34" t="s">
        <v>99</v>
      </c>
      <c r="M22" s="37">
        <v>2045</v>
      </c>
      <c r="N22" s="35">
        <v>1848</v>
      </c>
      <c r="O22" s="35" t="s">
        <v>99</v>
      </c>
      <c r="P22" s="38" t="s">
        <v>99</v>
      </c>
      <c r="Q22" s="37" t="s">
        <v>99</v>
      </c>
      <c r="R22" s="35" t="s">
        <v>99</v>
      </c>
      <c r="S22" s="39" t="s">
        <v>99</v>
      </c>
      <c r="T22" s="40" t="s">
        <v>99</v>
      </c>
    </row>
    <row r="23" spans="1:21" x14ac:dyDescent="0.2">
      <c r="A23" s="42" t="s">
        <v>62</v>
      </c>
      <c r="B23" s="42" t="s">
        <v>48</v>
      </c>
      <c r="C23" s="43" t="str">
        <f>IFERROR(AVERAGE(D23:T23),"-")</f>
        <v>-</v>
      </c>
      <c r="D23" s="44" t="s">
        <v>99</v>
      </c>
      <c r="E23" s="43" t="s">
        <v>99</v>
      </c>
      <c r="F23" s="43" t="s">
        <v>99</v>
      </c>
      <c r="G23" s="45" t="s">
        <v>99</v>
      </c>
      <c r="H23" s="45" t="s">
        <v>99</v>
      </c>
      <c r="I23" s="43" t="s">
        <v>99</v>
      </c>
      <c r="J23" s="43" t="s">
        <v>99</v>
      </c>
      <c r="K23" s="46" t="s">
        <v>99</v>
      </c>
      <c r="L23" s="43" t="s">
        <v>99</v>
      </c>
      <c r="M23" s="46" t="s">
        <v>99</v>
      </c>
      <c r="N23" s="44" t="s">
        <v>99</v>
      </c>
      <c r="O23" s="48" t="s">
        <v>99</v>
      </c>
      <c r="P23" s="47" t="s">
        <v>99</v>
      </c>
      <c r="Q23" s="46" t="s">
        <v>99</v>
      </c>
      <c r="R23" s="44" t="s">
        <v>99</v>
      </c>
      <c r="S23" s="49" t="s">
        <v>99</v>
      </c>
      <c r="T23" s="50" t="s">
        <v>99</v>
      </c>
    </row>
    <row r="24" spans="1:21" s="41" customFormat="1" x14ac:dyDescent="0.2">
      <c r="A24" s="33" t="s">
        <v>64</v>
      </c>
      <c r="B24" s="33" t="s">
        <v>48</v>
      </c>
      <c r="C24" s="34">
        <f>IFERROR(AVERAGE(D24:T24),"-")</f>
        <v>1493.125</v>
      </c>
      <c r="D24" s="35" t="s">
        <v>99</v>
      </c>
      <c r="E24" s="34" t="s">
        <v>99</v>
      </c>
      <c r="F24" s="34">
        <v>1600</v>
      </c>
      <c r="G24" s="36" t="s">
        <v>99</v>
      </c>
      <c r="H24" s="36">
        <v>1620</v>
      </c>
      <c r="I24" s="34">
        <v>1355.5</v>
      </c>
      <c r="J24" s="34" t="s">
        <v>99</v>
      </c>
      <c r="K24" s="37">
        <v>1397</v>
      </c>
      <c r="L24" s="34" t="s">
        <v>99</v>
      </c>
      <c r="M24" s="37" t="s">
        <v>99</v>
      </c>
      <c r="N24" s="35" t="s">
        <v>99</v>
      </c>
      <c r="O24" s="35" t="s">
        <v>99</v>
      </c>
      <c r="P24" s="38" t="s">
        <v>99</v>
      </c>
      <c r="Q24" s="37" t="s">
        <v>99</v>
      </c>
      <c r="R24" s="35" t="s">
        <v>99</v>
      </c>
      <c r="S24" s="39" t="s">
        <v>99</v>
      </c>
      <c r="T24" s="40" t="s">
        <v>99</v>
      </c>
    </row>
    <row r="25" spans="1:21" x14ac:dyDescent="0.2">
      <c r="A25" s="42" t="s">
        <v>65</v>
      </c>
      <c r="B25" s="42" t="s">
        <v>63</v>
      </c>
      <c r="C25" s="43">
        <f>IFERROR(AVERAGE(D25:T25),"-")</f>
        <v>1606.5675000000001</v>
      </c>
      <c r="D25" s="44" t="s">
        <v>99</v>
      </c>
      <c r="E25" s="43" t="s">
        <v>99</v>
      </c>
      <c r="F25" s="43">
        <v>1466.67</v>
      </c>
      <c r="G25" s="45" t="s">
        <v>99</v>
      </c>
      <c r="H25" s="45" t="s">
        <v>99</v>
      </c>
      <c r="I25" s="43" t="s">
        <v>99</v>
      </c>
      <c r="J25" s="43" t="s">
        <v>99</v>
      </c>
      <c r="K25" s="46" t="s">
        <v>99</v>
      </c>
      <c r="L25" s="43" t="s">
        <v>99</v>
      </c>
      <c r="M25" s="46">
        <v>2066.6</v>
      </c>
      <c r="N25" s="44">
        <v>1881</v>
      </c>
      <c r="O25" s="48" t="s">
        <v>99</v>
      </c>
      <c r="P25" s="47" t="s">
        <v>99</v>
      </c>
      <c r="Q25" s="46" t="s">
        <v>99</v>
      </c>
      <c r="R25" s="44" t="s">
        <v>99</v>
      </c>
      <c r="S25" s="49">
        <v>1012</v>
      </c>
      <c r="T25" s="50" t="s">
        <v>99</v>
      </c>
    </row>
    <row r="26" spans="1:21" s="41" customFormat="1" x14ac:dyDescent="0.2">
      <c r="A26" s="33" t="s">
        <v>65</v>
      </c>
      <c r="B26" s="33" t="s">
        <v>48</v>
      </c>
      <c r="C26" s="34">
        <f>IFERROR(AVERAGE(D26:T26),"-")</f>
        <v>1300.1857142857141</v>
      </c>
      <c r="D26" s="35">
        <v>1105</v>
      </c>
      <c r="E26" s="34" t="s">
        <v>99</v>
      </c>
      <c r="F26" s="34" t="s">
        <v>99</v>
      </c>
      <c r="G26" s="36">
        <v>1357</v>
      </c>
      <c r="H26" s="36">
        <v>1707</v>
      </c>
      <c r="I26" s="34">
        <v>1280.3</v>
      </c>
      <c r="J26" s="34" t="s">
        <v>99</v>
      </c>
      <c r="K26" s="37">
        <v>1430</v>
      </c>
      <c r="L26" s="34" t="s">
        <v>99</v>
      </c>
      <c r="M26" s="37" t="s">
        <v>99</v>
      </c>
      <c r="N26" s="35" t="s">
        <v>99</v>
      </c>
      <c r="O26" s="35" t="s">
        <v>99</v>
      </c>
      <c r="P26" s="38" t="s">
        <v>99</v>
      </c>
      <c r="Q26" s="37">
        <v>1122</v>
      </c>
      <c r="R26" s="35">
        <v>1100</v>
      </c>
      <c r="S26" s="39" t="s">
        <v>99</v>
      </c>
      <c r="T26" s="40" t="s">
        <v>99</v>
      </c>
    </row>
    <row r="27" spans="1:21" x14ac:dyDescent="0.2">
      <c r="A27" s="42" t="s">
        <v>66</v>
      </c>
      <c r="B27" s="42" t="s">
        <v>48</v>
      </c>
      <c r="C27" s="43">
        <f>IFERROR(AVERAGE(D27:T27),"-")</f>
        <v>1368.595</v>
      </c>
      <c r="D27" s="44" t="s">
        <v>99</v>
      </c>
      <c r="E27" s="43" t="s">
        <v>99</v>
      </c>
      <c r="F27" s="43">
        <v>1241.19</v>
      </c>
      <c r="G27" s="45" t="s">
        <v>99</v>
      </c>
      <c r="H27" s="45" t="s">
        <v>99</v>
      </c>
      <c r="I27" s="43" t="s">
        <v>99</v>
      </c>
      <c r="J27" s="43" t="s">
        <v>99</v>
      </c>
      <c r="K27" s="46">
        <v>1496</v>
      </c>
      <c r="L27" s="43" t="s">
        <v>99</v>
      </c>
      <c r="M27" s="46" t="s">
        <v>99</v>
      </c>
      <c r="N27" s="44" t="s">
        <v>99</v>
      </c>
      <c r="O27" s="48" t="s">
        <v>99</v>
      </c>
      <c r="P27" s="47" t="s">
        <v>99</v>
      </c>
      <c r="Q27" s="46" t="s">
        <v>99</v>
      </c>
      <c r="R27" s="44" t="s">
        <v>99</v>
      </c>
      <c r="S27" s="49" t="s">
        <v>99</v>
      </c>
      <c r="T27" s="50" t="s">
        <v>99</v>
      </c>
    </row>
    <row r="28" spans="1:21" s="41" customFormat="1" x14ac:dyDescent="0.2">
      <c r="A28" s="33" t="s">
        <v>67</v>
      </c>
      <c r="B28" s="33" t="s">
        <v>68</v>
      </c>
      <c r="C28" s="34">
        <f>IFERROR(AVERAGE(D28:T28),"-")</f>
        <v>1187.8285714285714</v>
      </c>
      <c r="D28" s="35" t="s">
        <v>99</v>
      </c>
      <c r="E28" s="34">
        <v>1159.2</v>
      </c>
      <c r="F28" s="34" t="s">
        <v>99</v>
      </c>
      <c r="G28" s="36">
        <v>1320</v>
      </c>
      <c r="H28" s="36">
        <v>1241.9000000000001</v>
      </c>
      <c r="I28" s="34">
        <v>1159.2</v>
      </c>
      <c r="J28" s="34" t="s">
        <v>99</v>
      </c>
      <c r="K28" s="37" t="s">
        <v>99</v>
      </c>
      <c r="L28" s="34" t="s">
        <v>99</v>
      </c>
      <c r="M28" s="37">
        <v>1241.0999999999999</v>
      </c>
      <c r="N28" s="35">
        <v>1122</v>
      </c>
      <c r="O28" s="35" t="s">
        <v>99</v>
      </c>
      <c r="P28" s="38" t="s">
        <v>99</v>
      </c>
      <c r="Q28" s="37" t="s">
        <v>99</v>
      </c>
      <c r="R28" s="35" t="s">
        <v>99</v>
      </c>
      <c r="S28" s="39" t="s">
        <v>99</v>
      </c>
      <c r="T28" s="40">
        <v>1071.4000000000001</v>
      </c>
    </row>
    <row r="29" spans="1:21" x14ac:dyDescent="0.2">
      <c r="A29" s="42" t="s">
        <v>67</v>
      </c>
      <c r="B29" s="42" t="s">
        <v>48</v>
      </c>
      <c r="C29" s="43">
        <f>IFERROR(AVERAGE(D29:T29),"-")</f>
        <v>1179.7</v>
      </c>
      <c r="D29" s="44" t="s">
        <v>99</v>
      </c>
      <c r="E29" s="43" t="s">
        <v>99</v>
      </c>
      <c r="F29" s="43" t="s">
        <v>99</v>
      </c>
      <c r="G29" s="45" t="s">
        <v>99</v>
      </c>
      <c r="H29" s="45">
        <v>1237.4000000000001</v>
      </c>
      <c r="I29" s="43" t="s">
        <v>99</v>
      </c>
      <c r="J29" s="43" t="s">
        <v>99</v>
      </c>
      <c r="K29" s="46" t="s">
        <v>99</v>
      </c>
      <c r="L29" s="43" t="s">
        <v>99</v>
      </c>
      <c r="M29" s="46" t="s">
        <v>99</v>
      </c>
      <c r="N29" s="44" t="s">
        <v>100</v>
      </c>
      <c r="O29" s="48" t="s">
        <v>99</v>
      </c>
      <c r="P29" s="47" t="s">
        <v>99</v>
      </c>
      <c r="Q29" s="46">
        <v>1122</v>
      </c>
      <c r="R29" s="44" t="s">
        <v>99</v>
      </c>
      <c r="S29" s="49" t="s">
        <v>99</v>
      </c>
      <c r="T29" s="50" t="s">
        <v>99</v>
      </c>
    </row>
    <row r="30" spans="1:21" s="41" customFormat="1" ht="20.25" customHeight="1" x14ac:dyDescent="0.2">
      <c r="A30" s="30" t="s">
        <v>69</v>
      </c>
      <c r="B30" s="31" t="s">
        <v>70</v>
      </c>
      <c r="C30" s="31" t="str">
        <f>IFERROR(AVERAGE(D30:T30),"-")</f>
        <v>-</v>
      </c>
      <c r="D30" s="31">
        <f>IF('[1]JR''S BARGAIN'!C20=0,"-",'[1]JR''S BARGAIN'!C20)</f>
        <v>1105</v>
      </c>
      <c r="E30" s="31" t="str">
        <f>IF('[1]Super Shopper''s Fair (May Pen)'!C20=0,"-",'[1]Super Shopper''s Fair (May Pen)'!C20)</f>
        <v>-</v>
      </c>
      <c r="F30" s="31" t="str">
        <f>IF('[1]Value Mart Food Store (May Pen)'!C20=0,"-",'[1]Value Mart Food Store (May Pen)'!C20)</f>
        <v>-</v>
      </c>
      <c r="G30" s="31" t="str">
        <f>IF('[1]Consumer Meat Plus (Mobay)'!C20=0,"-",'[1]Consumer Meat Plus (Mobay)'!C20)</f>
        <v>-</v>
      </c>
      <c r="H30" s="31"/>
      <c r="I30" s="31">
        <f>IF('[1]Shopper''s Fair (Junction)'!C20=0,"-",'[1]Shopper''s Fair (Junction)'!C20)</f>
        <v>1280.3</v>
      </c>
      <c r="J30" s="31">
        <f>IF('[1]Progressive Foods (Fairview)'!C26=0, "-", '[1]Progressive Foods (Fairview)'!C26)</f>
        <v>1027</v>
      </c>
      <c r="K30" s="31">
        <f>IF('[1]A&amp;W Long Peng (Savanna-la-mar)'!C20=0,"-",'[1]A&amp;W Long Peng (Savanna-la-mar)'!C20)</f>
        <v>1430</v>
      </c>
      <c r="L30" s="31" t="str">
        <f>IF('[1]Cheries Supermarket (Hanover)'!C20=0, "-",'[1]Cheries Supermarket (Hanover)'!C20)</f>
        <v>-</v>
      </c>
      <c r="M30" s="31">
        <f>IF('[1]Progressive Foods (Fairview)'!C26=0, "-", '[1]Progressive Foods (Fairview)'!C26)</f>
        <v>1027</v>
      </c>
      <c r="N30" s="31" t="str">
        <f>IF('[1]New Champion (Trelawny)'!C21=0,"-",'[1]New Champion (Trelawny)'!C21)</f>
        <v>-</v>
      </c>
      <c r="O30" s="31">
        <f>IF('[1]Progressive Foods (St. Ann)'!C26=0,"-",'[1]Progressive Foods (St. Ann)'!C26)</f>
        <v>1027.5</v>
      </c>
      <c r="P30" s="31">
        <f>IF('[1]Ramtulla Supercenter (Portland)'!C20=0,"-",'[1]Ramtulla Supercenter (Portland)'!C20)</f>
        <v>1100</v>
      </c>
      <c r="Q30" s="31" t="str">
        <f>IF('[1]Shopper''s Pride (Portland)'!C26=0,"-",'[1]Shopper''s Pride (Portland)'!C26)</f>
        <v>-</v>
      </c>
      <c r="R30" s="31">
        <f>IF('[1]Ramtulla Supercenter (Portland)'!C20=0,"-",'[1]Ramtulla Supercenter (Portland)'!C20)</f>
        <v>1100</v>
      </c>
      <c r="S30" s="31" t="e">
        <f>IF(#REF!=0,"-",#REF!)</f>
        <v>#REF!</v>
      </c>
      <c r="T30" s="32">
        <f>IF('[1]JR''S BARGAIN'!C20=0,"-",'[1]JR''S BARGAIN'!C20)</f>
        <v>1105</v>
      </c>
    </row>
    <row r="31" spans="1:21" x14ac:dyDescent="0.2">
      <c r="A31" s="42" t="s">
        <v>71</v>
      </c>
      <c r="B31" s="42" t="s">
        <v>72</v>
      </c>
      <c r="C31" s="43">
        <f>IFERROR(AVERAGE(D31:T31),"-")</f>
        <v>882.28466666666668</v>
      </c>
      <c r="D31" s="44">
        <v>849.37</v>
      </c>
      <c r="E31" s="43">
        <v>869</v>
      </c>
      <c r="F31" s="43">
        <v>914.89</v>
      </c>
      <c r="G31" s="45">
        <v>950</v>
      </c>
      <c r="H31" s="45">
        <v>877.6</v>
      </c>
      <c r="I31" s="43">
        <v>869</v>
      </c>
      <c r="J31" s="43">
        <v>868.8</v>
      </c>
      <c r="K31" s="46">
        <v>825</v>
      </c>
      <c r="L31" s="43" t="s">
        <v>99</v>
      </c>
      <c r="M31" s="46">
        <v>869</v>
      </c>
      <c r="N31" s="44">
        <v>880</v>
      </c>
      <c r="O31" s="48">
        <v>939.86</v>
      </c>
      <c r="P31" s="47" t="s">
        <v>99</v>
      </c>
      <c r="Q31" s="46">
        <v>880</v>
      </c>
      <c r="R31" s="44">
        <v>914.75</v>
      </c>
      <c r="S31" s="49">
        <v>902</v>
      </c>
      <c r="T31" s="50">
        <v>825</v>
      </c>
    </row>
    <row r="32" spans="1:21" s="41" customFormat="1" x14ac:dyDescent="0.2">
      <c r="A32" s="33" t="s">
        <v>71</v>
      </c>
      <c r="B32" s="33" t="s">
        <v>73</v>
      </c>
      <c r="C32" s="34">
        <f>IFERROR(AVERAGE(D32:T32),"-")</f>
        <v>835.27272727272725</v>
      </c>
      <c r="D32" s="35">
        <v>788</v>
      </c>
      <c r="E32" s="34">
        <v>806.6</v>
      </c>
      <c r="F32" s="34">
        <v>887.45</v>
      </c>
      <c r="G32" s="36">
        <v>880</v>
      </c>
      <c r="H32" s="36">
        <v>806.6</v>
      </c>
      <c r="I32" s="34">
        <v>849</v>
      </c>
      <c r="J32" s="34">
        <v>806.6</v>
      </c>
      <c r="K32" s="37" t="s">
        <v>99</v>
      </c>
      <c r="L32" s="34" t="s">
        <v>99</v>
      </c>
      <c r="M32" s="37">
        <v>810</v>
      </c>
      <c r="N32" s="35">
        <v>814</v>
      </c>
      <c r="O32" s="35" t="s">
        <v>99</v>
      </c>
      <c r="P32" s="38" t="s">
        <v>99</v>
      </c>
      <c r="Q32" s="37" t="s">
        <v>99</v>
      </c>
      <c r="R32" s="35">
        <v>914.75</v>
      </c>
      <c r="S32" s="39" t="s">
        <v>99</v>
      </c>
      <c r="T32" s="40">
        <v>825</v>
      </c>
      <c r="U32" s="51"/>
    </row>
    <row r="33" spans="1:20" s="41" customFormat="1" x14ac:dyDescent="0.2">
      <c r="A33" s="42" t="s">
        <v>74</v>
      </c>
      <c r="B33" s="42" t="s">
        <v>72</v>
      </c>
      <c r="C33" s="43">
        <f>IFERROR(AVERAGE(D33:T33),"-")</f>
        <v>1058.4708333333333</v>
      </c>
      <c r="D33" s="44" t="s">
        <v>99</v>
      </c>
      <c r="E33" s="43">
        <v>1027.5</v>
      </c>
      <c r="F33" s="43">
        <v>1081.8499999999999</v>
      </c>
      <c r="G33" s="45">
        <v>1122</v>
      </c>
      <c r="H33" s="45">
        <v>1027.5</v>
      </c>
      <c r="I33" s="43">
        <v>1027.5</v>
      </c>
      <c r="J33" s="43">
        <v>1027.4000000000001</v>
      </c>
      <c r="K33" s="46" t="s">
        <v>99</v>
      </c>
      <c r="L33" s="43">
        <v>1150</v>
      </c>
      <c r="M33" s="46">
        <v>1027</v>
      </c>
      <c r="N33" s="44">
        <v>1056</v>
      </c>
      <c r="O33" s="48" t="s">
        <v>99</v>
      </c>
      <c r="P33" s="47">
        <v>1027.5</v>
      </c>
      <c r="Q33" s="46">
        <v>1045</v>
      </c>
      <c r="R33" s="44">
        <v>1082.4000000000001</v>
      </c>
      <c r="S33" s="49" t="s">
        <v>99</v>
      </c>
      <c r="T33" s="50" t="s">
        <v>99</v>
      </c>
    </row>
    <row r="34" spans="1:20" x14ac:dyDescent="0.2">
      <c r="A34" s="33" t="s">
        <v>74</v>
      </c>
      <c r="B34" s="33" t="s">
        <v>73</v>
      </c>
      <c r="C34" s="34">
        <f>IFERROR(AVERAGE(D34:T34),"-")</f>
        <v>966.57333333333327</v>
      </c>
      <c r="D34" s="35" t="s">
        <v>99</v>
      </c>
      <c r="E34" s="34">
        <v>916.1</v>
      </c>
      <c r="F34" s="34">
        <v>1033.1600000000001</v>
      </c>
      <c r="G34" s="36">
        <v>1010</v>
      </c>
      <c r="H34" s="36">
        <v>916.1</v>
      </c>
      <c r="I34" s="34">
        <v>916.1</v>
      </c>
      <c r="J34" s="34">
        <v>986.6</v>
      </c>
      <c r="K34" s="37" t="s">
        <v>99</v>
      </c>
      <c r="L34" s="34" t="s">
        <v>99</v>
      </c>
      <c r="M34" s="37">
        <v>916</v>
      </c>
      <c r="N34" s="35">
        <v>1089</v>
      </c>
      <c r="O34" s="35" t="s">
        <v>99</v>
      </c>
      <c r="P34" s="38">
        <v>916.1</v>
      </c>
      <c r="Q34" s="37" t="s">
        <v>99</v>
      </c>
      <c r="R34" s="35" t="s">
        <v>99</v>
      </c>
      <c r="S34" s="39" t="s">
        <v>99</v>
      </c>
      <c r="T34" s="40" t="s">
        <v>99</v>
      </c>
    </row>
    <row r="35" spans="1:20" s="41" customFormat="1" x14ac:dyDescent="0.2">
      <c r="A35" s="42" t="s">
        <v>75</v>
      </c>
      <c r="B35" s="42" t="s">
        <v>72</v>
      </c>
      <c r="C35" s="43">
        <f>IFERROR(AVERAGE(D35:T35),"-")</f>
        <v>727.68000000000006</v>
      </c>
      <c r="D35" s="44">
        <v>694.6</v>
      </c>
      <c r="E35" s="43">
        <v>710.7</v>
      </c>
      <c r="F35" s="43">
        <v>801.42</v>
      </c>
      <c r="G35" s="45" t="s">
        <v>99</v>
      </c>
      <c r="H35" s="45" t="s">
        <v>99</v>
      </c>
      <c r="I35" s="43" t="s">
        <v>99</v>
      </c>
      <c r="J35" s="43" t="s">
        <v>99</v>
      </c>
      <c r="K35" s="46" t="s">
        <v>99</v>
      </c>
      <c r="L35" s="43">
        <v>704</v>
      </c>
      <c r="M35" s="46" t="s">
        <v>99</v>
      </c>
      <c r="N35" s="44" t="s">
        <v>99</v>
      </c>
      <c r="O35" s="48" t="s">
        <v>99</v>
      </c>
      <c r="P35" s="47" t="s">
        <v>99</v>
      </c>
      <c r="Q35" s="46" t="s">
        <v>99</v>
      </c>
      <c r="R35" s="44" t="s">
        <v>99</v>
      </c>
      <c r="S35" s="49" t="s">
        <v>99</v>
      </c>
      <c r="T35" s="50" t="s">
        <v>99</v>
      </c>
    </row>
    <row r="36" spans="1:20" x14ac:dyDescent="0.2">
      <c r="A36" s="33" t="s">
        <v>75</v>
      </c>
      <c r="B36" s="33" t="s">
        <v>73</v>
      </c>
      <c r="C36" s="34">
        <f>IFERROR(AVERAGE(D36:T36),"-")</f>
        <v>521.27</v>
      </c>
      <c r="D36" s="35" t="s">
        <v>99</v>
      </c>
      <c r="E36" s="34" t="s">
        <v>99</v>
      </c>
      <c r="F36" s="34">
        <v>567.67999999999995</v>
      </c>
      <c r="G36" s="36" t="s">
        <v>99</v>
      </c>
      <c r="H36" s="36" t="s">
        <v>99</v>
      </c>
      <c r="I36" s="34">
        <v>503.4</v>
      </c>
      <c r="J36" s="34">
        <v>504</v>
      </c>
      <c r="K36" s="37" t="s">
        <v>99</v>
      </c>
      <c r="L36" s="34" t="s">
        <v>99</v>
      </c>
      <c r="M36" s="37">
        <v>510</v>
      </c>
      <c r="N36" s="35" t="s">
        <v>99</v>
      </c>
      <c r="O36" s="35" t="s">
        <v>99</v>
      </c>
      <c r="P36" s="38" t="s">
        <v>99</v>
      </c>
      <c r="Q36" s="37" t="s">
        <v>99</v>
      </c>
      <c r="R36" s="35" t="s">
        <v>99</v>
      </c>
      <c r="S36" s="39" t="s">
        <v>99</v>
      </c>
      <c r="T36" s="40" t="s">
        <v>99</v>
      </c>
    </row>
    <row r="37" spans="1:20" s="41" customFormat="1" x14ac:dyDescent="0.2">
      <c r="A37" s="42" t="s">
        <v>75</v>
      </c>
      <c r="B37" s="42" t="s">
        <v>55</v>
      </c>
      <c r="C37" s="43">
        <f>IFERROR(AVERAGE(D37:T37),"-")</f>
        <v>504.9</v>
      </c>
      <c r="D37" s="44" t="s">
        <v>99</v>
      </c>
      <c r="E37" s="43" t="s">
        <v>99</v>
      </c>
      <c r="F37" s="43" t="s">
        <v>99</v>
      </c>
      <c r="G37" s="45" t="s">
        <v>99</v>
      </c>
      <c r="H37" s="45" t="s">
        <v>99</v>
      </c>
      <c r="I37" s="43" t="s">
        <v>99</v>
      </c>
      <c r="J37" s="43" t="s">
        <v>99</v>
      </c>
      <c r="K37" s="46" t="s">
        <v>99</v>
      </c>
      <c r="L37" s="43" t="s">
        <v>99</v>
      </c>
      <c r="M37" s="46" t="s">
        <v>99</v>
      </c>
      <c r="N37" s="44" t="s">
        <v>101</v>
      </c>
      <c r="O37" s="48" t="s">
        <v>99</v>
      </c>
      <c r="P37" s="47" t="s">
        <v>99</v>
      </c>
      <c r="Q37" s="46" t="s">
        <v>99</v>
      </c>
      <c r="R37" s="44">
        <v>492.8</v>
      </c>
      <c r="S37" s="49">
        <v>517</v>
      </c>
      <c r="T37" s="50" t="s">
        <v>99</v>
      </c>
    </row>
    <row r="38" spans="1:20" x14ac:dyDescent="0.2">
      <c r="A38" s="33" t="s">
        <v>75</v>
      </c>
      <c r="B38" s="33" t="s">
        <v>48</v>
      </c>
      <c r="C38" s="34">
        <f>IFERROR(AVERAGE(D38:T38),"-")</f>
        <v>529.9</v>
      </c>
      <c r="D38" s="35" t="s">
        <v>99</v>
      </c>
      <c r="E38" s="34" t="s">
        <v>99</v>
      </c>
      <c r="F38" s="34" t="s">
        <v>99</v>
      </c>
      <c r="G38" s="36" t="s">
        <v>99</v>
      </c>
      <c r="H38" s="36">
        <v>529.9</v>
      </c>
      <c r="I38" s="34" t="s">
        <v>99</v>
      </c>
      <c r="J38" s="34" t="s">
        <v>99</v>
      </c>
      <c r="K38" s="37" t="s">
        <v>99</v>
      </c>
      <c r="L38" s="34" t="s">
        <v>99</v>
      </c>
      <c r="M38" s="37" t="s">
        <v>99</v>
      </c>
      <c r="N38" s="35" t="s">
        <v>99</v>
      </c>
      <c r="O38" s="35" t="s">
        <v>99</v>
      </c>
      <c r="P38" s="38" t="s">
        <v>99</v>
      </c>
      <c r="Q38" s="37" t="s">
        <v>99</v>
      </c>
      <c r="R38" s="35" t="s">
        <v>99</v>
      </c>
      <c r="S38" s="39" t="s">
        <v>99</v>
      </c>
      <c r="T38" s="40" t="s">
        <v>99</v>
      </c>
    </row>
    <row r="39" spans="1:20" s="41" customFormat="1" x14ac:dyDescent="0.2">
      <c r="A39" s="42" t="s">
        <v>75</v>
      </c>
      <c r="B39" s="42" t="s">
        <v>57</v>
      </c>
      <c r="C39" s="43">
        <f>IFERROR(AVERAGE(D39:T39),"-")</f>
        <v>431</v>
      </c>
      <c r="D39" s="44" t="s">
        <v>99</v>
      </c>
      <c r="E39" s="43" t="s">
        <v>99</v>
      </c>
      <c r="F39" s="43" t="s">
        <v>99</v>
      </c>
      <c r="G39" s="45">
        <v>515</v>
      </c>
      <c r="H39" s="45" t="s">
        <v>99</v>
      </c>
      <c r="I39" s="43" t="s">
        <v>99</v>
      </c>
      <c r="J39" s="43">
        <v>430</v>
      </c>
      <c r="K39" s="46">
        <v>473</v>
      </c>
      <c r="L39" s="43">
        <v>396</v>
      </c>
      <c r="M39" s="46">
        <v>455</v>
      </c>
      <c r="N39" s="44" t="s">
        <v>99</v>
      </c>
      <c r="O39" s="48" t="s">
        <v>99</v>
      </c>
      <c r="P39" s="47" t="s">
        <v>99</v>
      </c>
      <c r="Q39" s="46">
        <v>396</v>
      </c>
      <c r="R39" s="44" t="s">
        <v>99</v>
      </c>
      <c r="S39" s="49" t="s">
        <v>99</v>
      </c>
      <c r="T39" s="50">
        <v>352</v>
      </c>
    </row>
    <row r="40" spans="1:20" x14ac:dyDescent="0.2">
      <c r="A40" s="33" t="s">
        <v>76</v>
      </c>
      <c r="B40" s="33" t="s">
        <v>72</v>
      </c>
      <c r="C40" s="34">
        <f>IFERROR(AVERAGE(D40:T40),"-")</f>
        <v>467.5</v>
      </c>
      <c r="D40" s="35" t="s">
        <v>99</v>
      </c>
      <c r="E40" s="34" t="s">
        <v>99</v>
      </c>
      <c r="F40" s="34" t="s">
        <v>99</v>
      </c>
      <c r="G40" s="36" t="s">
        <v>99</v>
      </c>
      <c r="H40" s="36" t="s">
        <v>99</v>
      </c>
      <c r="I40" s="34" t="s">
        <v>99</v>
      </c>
      <c r="J40" s="34" t="s">
        <v>99</v>
      </c>
      <c r="K40" s="37" t="s">
        <v>99</v>
      </c>
      <c r="L40" s="34" t="s">
        <v>99</v>
      </c>
      <c r="M40" s="37" t="s">
        <v>99</v>
      </c>
      <c r="N40" s="35" t="s">
        <v>99</v>
      </c>
      <c r="O40" s="35" t="s">
        <v>99</v>
      </c>
      <c r="P40" s="38" t="s">
        <v>99</v>
      </c>
      <c r="Q40" s="37" t="s">
        <v>99</v>
      </c>
      <c r="R40" s="35">
        <v>451</v>
      </c>
      <c r="S40" s="39">
        <v>484</v>
      </c>
      <c r="T40" s="40" t="s">
        <v>99</v>
      </c>
    </row>
    <row r="41" spans="1:20" s="41" customFormat="1" x14ac:dyDescent="0.2">
      <c r="A41" s="42" t="s">
        <v>76</v>
      </c>
      <c r="B41" s="42" t="s">
        <v>55</v>
      </c>
      <c r="C41" s="43" t="str">
        <f>IFERROR(AVERAGE(D41:T41),"-")</f>
        <v>-</v>
      </c>
      <c r="D41" s="44" t="s">
        <v>99</v>
      </c>
      <c r="E41" s="43" t="s">
        <v>99</v>
      </c>
      <c r="F41" s="43" t="s">
        <v>99</v>
      </c>
      <c r="G41" s="45" t="s">
        <v>99</v>
      </c>
      <c r="H41" s="45" t="s">
        <v>99</v>
      </c>
      <c r="I41" s="43" t="s">
        <v>99</v>
      </c>
      <c r="J41" s="43" t="s">
        <v>99</v>
      </c>
      <c r="K41" s="46" t="s">
        <v>99</v>
      </c>
      <c r="L41" s="43" t="s">
        <v>99</v>
      </c>
      <c r="M41" s="46" t="s">
        <v>99</v>
      </c>
      <c r="N41" s="44" t="s">
        <v>99</v>
      </c>
      <c r="O41" s="48" t="s">
        <v>99</v>
      </c>
      <c r="P41" s="47" t="s">
        <v>99</v>
      </c>
      <c r="Q41" s="46" t="s">
        <v>99</v>
      </c>
      <c r="R41" s="44" t="s">
        <v>99</v>
      </c>
      <c r="S41" s="49" t="s">
        <v>99</v>
      </c>
      <c r="T41" s="50" t="s">
        <v>99</v>
      </c>
    </row>
    <row r="42" spans="1:20" x14ac:dyDescent="0.2">
      <c r="A42" s="33" t="s">
        <v>76</v>
      </c>
      <c r="B42" s="33" t="s">
        <v>48</v>
      </c>
      <c r="C42" s="34">
        <f>IFERROR(AVERAGE(D42:T42),"-")</f>
        <v>549.11666666666667</v>
      </c>
      <c r="D42" s="35" t="s">
        <v>99</v>
      </c>
      <c r="E42" s="34" t="s">
        <v>99</v>
      </c>
      <c r="F42" s="34">
        <v>522.35</v>
      </c>
      <c r="G42" s="36" t="s">
        <v>99</v>
      </c>
      <c r="H42" s="36" t="s">
        <v>99</v>
      </c>
      <c r="I42" s="34" t="s">
        <v>99</v>
      </c>
      <c r="J42" s="34" t="s">
        <v>99</v>
      </c>
      <c r="K42" s="37" t="s">
        <v>99</v>
      </c>
      <c r="L42" s="34" t="s">
        <v>99</v>
      </c>
      <c r="M42" s="37">
        <v>465</v>
      </c>
      <c r="N42" s="35">
        <v>660</v>
      </c>
      <c r="O42" s="35" t="s">
        <v>99</v>
      </c>
      <c r="P42" s="38" t="s">
        <v>99</v>
      </c>
      <c r="Q42" s="37" t="s">
        <v>99</v>
      </c>
      <c r="R42" s="35" t="s">
        <v>99</v>
      </c>
      <c r="S42" s="39" t="s">
        <v>99</v>
      </c>
      <c r="T42" s="40" t="s">
        <v>99</v>
      </c>
    </row>
    <row r="43" spans="1:20" s="41" customFormat="1" x14ac:dyDescent="0.2">
      <c r="A43" s="42" t="s">
        <v>76</v>
      </c>
      <c r="B43" s="42" t="s">
        <v>57</v>
      </c>
      <c r="C43" s="43">
        <f>IFERROR(AVERAGE(D43:T43),"-")</f>
        <v>593.28749999999991</v>
      </c>
      <c r="D43" s="44" t="s">
        <v>99</v>
      </c>
      <c r="E43" s="43">
        <v>570.6</v>
      </c>
      <c r="F43" s="43" t="s">
        <v>99</v>
      </c>
      <c r="G43" s="45">
        <v>665</v>
      </c>
      <c r="H43" s="45">
        <v>570.6</v>
      </c>
      <c r="I43" s="43" t="s">
        <v>99</v>
      </c>
      <c r="J43" s="43" t="s">
        <v>99</v>
      </c>
      <c r="K43" s="46">
        <v>668.8</v>
      </c>
      <c r="L43" s="43">
        <v>594</v>
      </c>
      <c r="M43" s="46" t="s">
        <v>99</v>
      </c>
      <c r="N43" s="44" t="s">
        <v>99</v>
      </c>
      <c r="O43" s="48" t="s">
        <v>99</v>
      </c>
      <c r="P43" s="47">
        <v>583.9</v>
      </c>
      <c r="Q43" s="46">
        <v>660</v>
      </c>
      <c r="R43" s="44" t="s">
        <v>99</v>
      </c>
      <c r="S43" s="49" t="s">
        <v>99</v>
      </c>
      <c r="T43" s="50">
        <v>433.4</v>
      </c>
    </row>
    <row r="44" spans="1:20" x14ac:dyDescent="0.2">
      <c r="A44" s="33" t="s">
        <v>77</v>
      </c>
      <c r="B44" s="33" t="s">
        <v>72</v>
      </c>
      <c r="C44" s="34">
        <f>IFERROR(AVERAGE(D44:T44),"-")</f>
        <v>320.39999999999998</v>
      </c>
      <c r="D44" s="35" t="s">
        <v>99</v>
      </c>
      <c r="E44" s="34" t="s">
        <v>99</v>
      </c>
      <c r="F44" s="34" t="s">
        <v>99</v>
      </c>
      <c r="G44" s="36" t="s">
        <v>99</v>
      </c>
      <c r="H44" s="36" t="s">
        <v>99</v>
      </c>
      <c r="I44" s="34">
        <v>310.8</v>
      </c>
      <c r="J44" s="34" t="s">
        <v>99</v>
      </c>
      <c r="K44" s="37" t="s">
        <v>99</v>
      </c>
      <c r="L44" s="34" t="s">
        <v>99</v>
      </c>
      <c r="M44" s="37" t="s">
        <v>99</v>
      </c>
      <c r="N44" s="35" t="s">
        <v>99</v>
      </c>
      <c r="O44" s="35" t="s">
        <v>99</v>
      </c>
      <c r="P44" s="38" t="s">
        <v>99</v>
      </c>
      <c r="Q44" s="37" t="s">
        <v>99</v>
      </c>
      <c r="R44" s="35" t="s">
        <v>99</v>
      </c>
      <c r="S44" s="39">
        <v>330</v>
      </c>
      <c r="T44" s="40" t="s">
        <v>99</v>
      </c>
    </row>
    <row r="45" spans="1:20" s="41" customFormat="1" x14ac:dyDescent="0.2">
      <c r="A45" s="42" t="s">
        <v>77</v>
      </c>
      <c r="B45" s="42" t="s">
        <v>73</v>
      </c>
      <c r="C45" s="43">
        <f>IFERROR(AVERAGE(D45:T45),"-")</f>
        <v>181.43333333333331</v>
      </c>
      <c r="D45" s="44" t="s">
        <v>99</v>
      </c>
      <c r="E45" s="43">
        <v>166.3</v>
      </c>
      <c r="F45" s="43" t="s">
        <v>99</v>
      </c>
      <c r="G45" s="45" t="s">
        <v>99</v>
      </c>
      <c r="H45" s="45" t="s">
        <v>99</v>
      </c>
      <c r="I45" s="43">
        <v>211.7</v>
      </c>
      <c r="J45" s="43">
        <v>166.3</v>
      </c>
      <c r="K45" s="46" t="s">
        <v>99</v>
      </c>
      <c r="L45" s="43" t="s">
        <v>99</v>
      </c>
      <c r="M45" s="46" t="s">
        <v>99</v>
      </c>
      <c r="N45" s="44" t="s">
        <v>99</v>
      </c>
      <c r="O45" s="48" t="s">
        <v>99</v>
      </c>
      <c r="P45" s="47" t="s">
        <v>99</v>
      </c>
      <c r="Q45" s="46" t="s">
        <v>99</v>
      </c>
      <c r="R45" s="44" t="s">
        <v>99</v>
      </c>
      <c r="S45" s="49" t="s">
        <v>99</v>
      </c>
      <c r="T45" s="50" t="s">
        <v>99</v>
      </c>
    </row>
    <row r="46" spans="1:20" x14ac:dyDescent="0.2">
      <c r="A46" s="33" t="s">
        <v>77</v>
      </c>
      <c r="B46" s="33" t="s">
        <v>48</v>
      </c>
      <c r="C46" s="34">
        <f>IFERROR(AVERAGE(D46:T46),"-")</f>
        <v>352.3966666666667</v>
      </c>
      <c r="D46" s="35" t="s">
        <v>99</v>
      </c>
      <c r="E46" s="34" t="s">
        <v>99</v>
      </c>
      <c r="F46" s="34">
        <v>350.49</v>
      </c>
      <c r="G46" s="36" t="s">
        <v>99</v>
      </c>
      <c r="H46" s="36" t="s">
        <v>99</v>
      </c>
      <c r="I46" s="34" t="s">
        <v>99</v>
      </c>
      <c r="J46" s="34" t="s">
        <v>99</v>
      </c>
      <c r="K46" s="37" t="s">
        <v>99</v>
      </c>
      <c r="L46" s="34" t="s">
        <v>99</v>
      </c>
      <c r="M46" s="37">
        <v>211.7</v>
      </c>
      <c r="N46" s="35">
        <v>495</v>
      </c>
      <c r="O46" s="35" t="s">
        <v>99</v>
      </c>
      <c r="P46" s="38" t="s">
        <v>99</v>
      </c>
      <c r="Q46" s="37" t="s">
        <v>99</v>
      </c>
      <c r="R46" s="35" t="s">
        <v>99</v>
      </c>
      <c r="S46" s="39" t="s">
        <v>99</v>
      </c>
      <c r="T46" s="40" t="s">
        <v>99</v>
      </c>
    </row>
    <row r="47" spans="1:20" s="41" customFormat="1" x14ac:dyDescent="0.2">
      <c r="A47" s="42" t="s">
        <v>77</v>
      </c>
      <c r="B47" s="42" t="s">
        <v>55</v>
      </c>
      <c r="C47" s="43" t="str">
        <f>IFERROR(AVERAGE(D47:T47),"-")</f>
        <v>-</v>
      </c>
      <c r="D47" s="44" t="s">
        <v>99</v>
      </c>
      <c r="E47" s="43" t="s">
        <v>99</v>
      </c>
      <c r="F47" s="43" t="s">
        <v>99</v>
      </c>
      <c r="G47" s="45" t="s">
        <v>99</v>
      </c>
      <c r="H47" s="45" t="s">
        <v>99</v>
      </c>
      <c r="I47" s="43" t="s">
        <v>99</v>
      </c>
      <c r="J47" s="43" t="s">
        <v>99</v>
      </c>
      <c r="K47" s="46" t="s">
        <v>99</v>
      </c>
      <c r="L47" s="43" t="s">
        <v>99</v>
      </c>
      <c r="M47" s="46" t="s">
        <v>99</v>
      </c>
      <c r="N47" s="44" t="s">
        <v>99</v>
      </c>
      <c r="O47" s="48" t="s">
        <v>99</v>
      </c>
      <c r="P47" s="47" t="s">
        <v>99</v>
      </c>
      <c r="Q47" s="46" t="s">
        <v>99</v>
      </c>
      <c r="R47" s="44" t="s">
        <v>99</v>
      </c>
      <c r="S47" s="49" t="s">
        <v>99</v>
      </c>
      <c r="T47" s="50" t="s">
        <v>99</v>
      </c>
    </row>
    <row r="48" spans="1:20" x14ac:dyDescent="0.2">
      <c r="A48" s="33" t="s">
        <v>77</v>
      </c>
      <c r="B48" s="33" t="s">
        <v>57</v>
      </c>
      <c r="C48" s="34">
        <f>IFERROR(AVERAGE(D48:T48),"-")</f>
        <v>416.38</v>
      </c>
      <c r="D48" s="35" t="s">
        <v>99</v>
      </c>
      <c r="E48" s="34">
        <v>321.89999999999998</v>
      </c>
      <c r="F48" s="34" t="s">
        <v>99</v>
      </c>
      <c r="G48" s="36" t="s">
        <v>99</v>
      </c>
      <c r="H48" s="36" t="s">
        <v>99</v>
      </c>
      <c r="I48" s="34" t="s">
        <v>99</v>
      </c>
      <c r="J48" s="34" t="s">
        <v>99</v>
      </c>
      <c r="K48" s="37">
        <v>462</v>
      </c>
      <c r="L48" s="34">
        <v>440</v>
      </c>
      <c r="M48" s="37" t="s">
        <v>99</v>
      </c>
      <c r="N48" s="35" t="s">
        <v>99</v>
      </c>
      <c r="O48" s="35" t="s">
        <v>99</v>
      </c>
      <c r="P48" s="38" t="s">
        <v>99</v>
      </c>
      <c r="Q48" s="37">
        <v>495</v>
      </c>
      <c r="R48" s="35" t="s">
        <v>99</v>
      </c>
      <c r="S48" s="39" t="s">
        <v>99</v>
      </c>
      <c r="T48" s="40">
        <v>363</v>
      </c>
    </row>
    <row r="49" spans="1:20" s="41" customFormat="1" x14ac:dyDescent="0.2">
      <c r="A49" s="42" t="s">
        <v>78</v>
      </c>
      <c r="B49" s="42" t="s">
        <v>72</v>
      </c>
      <c r="C49" s="43">
        <f>IFERROR(AVERAGE(D49:T49),"-")</f>
        <v>1057.52</v>
      </c>
      <c r="D49" s="44" t="s">
        <v>99</v>
      </c>
      <c r="E49" s="43" t="s">
        <v>99</v>
      </c>
      <c r="F49" s="43">
        <v>1097.4000000000001</v>
      </c>
      <c r="G49" s="45" t="s">
        <v>99</v>
      </c>
      <c r="H49" s="45">
        <v>1055.0999999999999</v>
      </c>
      <c r="I49" s="43" t="s">
        <v>99</v>
      </c>
      <c r="J49" s="43" t="s">
        <v>99</v>
      </c>
      <c r="K49" s="46" t="s">
        <v>99</v>
      </c>
      <c r="L49" s="43" t="s">
        <v>99</v>
      </c>
      <c r="M49" s="46">
        <v>1056.0999999999999</v>
      </c>
      <c r="N49" s="44" t="s">
        <v>99</v>
      </c>
      <c r="O49" s="48" t="s">
        <v>99</v>
      </c>
      <c r="P49" s="47" t="s">
        <v>99</v>
      </c>
      <c r="Q49" s="46">
        <v>1045</v>
      </c>
      <c r="R49" s="44" t="s">
        <v>99</v>
      </c>
      <c r="S49" s="49" t="s">
        <v>99</v>
      </c>
      <c r="T49" s="50">
        <v>1034</v>
      </c>
    </row>
    <row r="50" spans="1:20" x14ac:dyDescent="0.2">
      <c r="A50" s="33" t="s">
        <v>78</v>
      </c>
      <c r="B50" s="33" t="s">
        <v>73</v>
      </c>
      <c r="C50" s="34" t="str">
        <f>IFERROR(AVERAGE(D50:T50),"-")</f>
        <v>-</v>
      </c>
      <c r="D50" s="35" t="s">
        <v>99</v>
      </c>
      <c r="E50" s="34" t="s">
        <v>99</v>
      </c>
      <c r="F50" s="34" t="s">
        <v>99</v>
      </c>
      <c r="G50" s="36" t="s">
        <v>99</v>
      </c>
      <c r="H50" s="36" t="s">
        <v>99</v>
      </c>
      <c r="I50" s="34" t="s">
        <v>99</v>
      </c>
      <c r="J50" s="34" t="s">
        <v>99</v>
      </c>
      <c r="K50" s="37" t="s">
        <v>99</v>
      </c>
      <c r="L50" s="34" t="s">
        <v>99</v>
      </c>
      <c r="M50" s="37" t="s">
        <v>99</v>
      </c>
      <c r="N50" s="35" t="s">
        <v>99</v>
      </c>
      <c r="O50" s="35" t="s">
        <v>99</v>
      </c>
      <c r="P50" s="38" t="s">
        <v>99</v>
      </c>
      <c r="Q50" s="37" t="s">
        <v>99</v>
      </c>
      <c r="R50" s="35" t="s">
        <v>99</v>
      </c>
      <c r="S50" s="39" t="s">
        <v>99</v>
      </c>
      <c r="T50" s="40" t="s">
        <v>99</v>
      </c>
    </row>
    <row r="51" spans="1:20" s="41" customFormat="1" x14ac:dyDescent="0.2">
      <c r="A51" s="42" t="s">
        <v>79</v>
      </c>
      <c r="B51" s="42" t="s">
        <v>72</v>
      </c>
      <c r="C51" s="43">
        <f>IFERROR(AVERAGE(D51:T51),"-")</f>
        <v>1267.9850000000001</v>
      </c>
      <c r="D51" s="44">
        <v>1229.25</v>
      </c>
      <c r="E51" s="43">
        <v>1257.5999999999999</v>
      </c>
      <c r="F51" s="43">
        <v>1330.03</v>
      </c>
      <c r="G51" s="45" t="s">
        <v>99</v>
      </c>
      <c r="H51" s="45">
        <v>1257.5999999999999</v>
      </c>
      <c r="I51" s="43" t="s">
        <v>99</v>
      </c>
      <c r="J51" s="43" t="s">
        <v>99</v>
      </c>
      <c r="K51" s="46" t="s">
        <v>99</v>
      </c>
      <c r="L51" s="43" t="s">
        <v>99</v>
      </c>
      <c r="M51" s="46">
        <v>1257.5999999999999</v>
      </c>
      <c r="N51" s="44">
        <v>1287</v>
      </c>
      <c r="O51" s="48" t="s">
        <v>99</v>
      </c>
      <c r="P51" s="47">
        <v>1257.5999999999999</v>
      </c>
      <c r="Q51" s="46" t="s">
        <v>99</v>
      </c>
      <c r="R51" s="44">
        <v>1267.2</v>
      </c>
      <c r="S51" s="49" t="s">
        <v>99</v>
      </c>
      <c r="T51" s="50" t="s">
        <v>99</v>
      </c>
    </row>
    <row r="52" spans="1:20" x14ac:dyDescent="0.2">
      <c r="A52" s="33" t="s">
        <v>79</v>
      </c>
      <c r="B52" s="33" t="s">
        <v>73</v>
      </c>
      <c r="C52" s="34">
        <f>IFERROR(AVERAGE(D52:T52),"-")</f>
        <v>1164.5</v>
      </c>
      <c r="D52" s="35" t="s">
        <v>99</v>
      </c>
      <c r="E52" s="34">
        <v>1164.4000000000001</v>
      </c>
      <c r="F52" s="34" t="s">
        <v>99</v>
      </c>
      <c r="G52" s="36" t="s">
        <v>99</v>
      </c>
      <c r="H52" s="36">
        <v>1164.4000000000001</v>
      </c>
      <c r="I52" s="34" t="s">
        <v>99</v>
      </c>
      <c r="J52" s="34">
        <v>1164.2</v>
      </c>
      <c r="K52" s="37" t="s">
        <v>99</v>
      </c>
      <c r="L52" s="34" t="s">
        <v>99</v>
      </c>
      <c r="M52" s="37">
        <v>1165</v>
      </c>
      <c r="N52" s="35" t="s">
        <v>99</v>
      </c>
      <c r="O52" s="35" t="s">
        <v>99</v>
      </c>
      <c r="P52" s="38" t="s">
        <v>99</v>
      </c>
      <c r="Q52" s="37" t="s">
        <v>99</v>
      </c>
      <c r="R52" s="35" t="s">
        <v>99</v>
      </c>
      <c r="S52" s="39" t="s">
        <v>99</v>
      </c>
      <c r="T52" s="40" t="s">
        <v>99</v>
      </c>
    </row>
    <row r="53" spans="1:20" s="41" customFormat="1" x14ac:dyDescent="0.2">
      <c r="A53" s="42" t="s">
        <v>80</v>
      </c>
      <c r="B53" s="42" t="s">
        <v>72</v>
      </c>
      <c r="C53" s="43">
        <f>IFERROR(AVERAGE(D53:T53),"-")</f>
        <v>1019.6479999999999</v>
      </c>
      <c r="D53" s="44">
        <v>922.46</v>
      </c>
      <c r="E53" s="43">
        <v>1015.3</v>
      </c>
      <c r="F53" s="43" t="s">
        <v>99</v>
      </c>
      <c r="G53" s="45">
        <v>1130</v>
      </c>
      <c r="H53" s="45">
        <v>1015.3</v>
      </c>
      <c r="I53" s="43">
        <v>1015.3</v>
      </c>
      <c r="J53" s="43">
        <v>1015.3</v>
      </c>
      <c r="K53" s="46">
        <v>858</v>
      </c>
      <c r="L53" s="43">
        <v>1059.8499999999999</v>
      </c>
      <c r="M53" s="46">
        <v>1015.3</v>
      </c>
      <c r="N53" s="44">
        <v>1056</v>
      </c>
      <c r="O53" s="48">
        <v>1066.9100000000001</v>
      </c>
      <c r="P53" s="47" t="s">
        <v>99</v>
      </c>
      <c r="Q53" s="46">
        <v>1034</v>
      </c>
      <c r="R53" s="44">
        <v>1172.5999999999999</v>
      </c>
      <c r="S53" s="49">
        <v>1067</v>
      </c>
      <c r="T53" s="50">
        <v>851.4</v>
      </c>
    </row>
    <row r="54" spans="1:20" x14ac:dyDescent="0.2">
      <c r="A54" s="33" t="s">
        <v>80</v>
      </c>
      <c r="B54" s="33" t="s">
        <v>73</v>
      </c>
      <c r="C54" s="34">
        <f>IFERROR(AVERAGE(D54:T54),"-")</f>
        <v>1049.77</v>
      </c>
      <c r="D54" s="35" t="s">
        <v>99</v>
      </c>
      <c r="E54" s="34">
        <v>986.7</v>
      </c>
      <c r="F54" s="34">
        <v>1112.8399999999999</v>
      </c>
      <c r="G54" s="36" t="s">
        <v>99</v>
      </c>
      <c r="H54" s="36" t="s">
        <v>99</v>
      </c>
      <c r="I54" s="34" t="s">
        <v>99</v>
      </c>
      <c r="J54" s="34" t="s">
        <v>99</v>
      </c>
      <c r="K54" s="37" t="s">
        <v>99</v>
      </c>
      <c r="L54" s="34" t="s">
        <v>99</v>
      </c>
      <c r="M54" s="37" t="s">
        <v>99</v>
      </c>
      <c r="N54" s="35" t="s">
        <v>99</v>
      </c>
      <c r="O54" s="35" t="s">
        <v>99</v>
      </c>
      <c r="P54" s="38" t="s">
        <v>99</v>
      </c>
      <c r="Q54" s="37" t="s">
        <v>99</v>
      </c>
      <c r="R54" s="35" t="s">
        <v>99</v>
      </c>
      <c r="S54" s="39" t="s">
        <v>99</v>
      </c>
      <c r="T54" s="40" t="s">
        <v>99</v>
      </c>
    </row>
    <row r="55" spans="1:20" s="41" customFormat="1" x14ac:dyDescent="0.2">
      <c r="A55" s="42" t="s">
        <v>81</v>
      </c>
      <c r="B55" s="42" t="s">
        <v>72</v>
      </c>
      <c r="C55" s="43">
        <f>IFERROR(AVERAGE(D55:T55),"-")</f>
        <v>1138.2645454545454</v>
      </c>
      <c r="D55" s="44">
        <v>1088.04</v>
      </c>
      <c r="E55" s="43">
        <v>1113.0999999999999</v>
      </c>
      <c r="F55" s="43">
        <v>1171.97</v>
      </c>
      <c r="G55" s="45">
        <v>1215</v>
      </c>
      <c r="H55" s="45">
        <v>1113.0999999999999</v>
      </c>
      <c r="I55" s="43">
        <v>1113.0999999999999</v>
      </c>
      <c r="J55" s="43">
        <v>1113.0999999999999</v>
      </c>
      <c r="K55" s="46" t="s">
        <v>99</v>
      </c>
      <c r="L55" s="43" t="s">
        <v>99</v>
      </c>
      <c r="M55" s="46">
        <v>1113.0999999999999</v>
      </c>
      <c r="N55" s="44">
        <v>1155</v>
      </c>
      <c r="O55" s="48" t="s">
        <v>99</v>
      </c>
      <c r="P55" s="47" t="s">
        <v>99</v>
      </c>
      <c r="Q55" s="46">
        <v>1133</v>
      </c>
      <c r="R55" s="44">
        <v>1192.4000000000001</v>
      </c>
      <c r="S55" s="49" t="s">
        <v>99</v>
      </c>
      <c r="T55" s="50" t="s">
        <v>99</v>
      </c>
    </row>
    <row r="56" spans="1:20" x14ac:dyDescent="0.2">
      <c r="A56" s="33" t="s">
        <v>81</v>
      </c>
      <c r="B56" s="33" t="s">
        <v>73</v>
      </c>
      <c r="C56" s="34" t="str">
        <f>IFERROR(AVERAGE(D56:T56),"-")</f>
        <v>-</v>
      </c>
      <c r="D56" s="35" t="s">
        <v>99</v>
      </c>
      <c r="E56" s="34" t="s">
        <v>99</v>
      </c>
      <c r="F56" s="34" t="s">
        <v>99</v>
      </c>
      <c r="G56" s="36" t="s">
        <v>99</v>
      </c>
      <c r="H56" s="36" t="s">
        <v>99</v>
      </c>
      <c r="I56" s="34" t="s">
        <v>99</v>
      </c>
      <c r="J56" s="34" t="s">
        <v>99</v>
      </c>
      <c r="K56" s="37" t="s">
        <v>99</v>
      </c>
      <c r="L56" s="34" t="s">
        <v>99</v>
      </c>
      <c r="M56" s="37" t="s">
        <v>99</v>
      </c>
      <c r="N56" s="35" t="s">
        <v>99</v>
      </c>
      <c r="O56" s="35" t="s">
        <v>99</v>
      </c>
      <c r="P56" s="38" t="s">
        <v>99</v>
      </c>
      <c r="Q56" s="37" t="s">
        <v>99</v>
      </c>
      <c r="R56" s="35" t="s">
        <v>99</v>
      </c>
      <c r="S56" s="39" t="s">
        <v>99</v>
      </c>
      <c r="T56" s="40" t="s">
        <v>99</v>
      </c>
    </row>
    <row r="57" spans="1:20" s="41" customFormat="1" ht="15.75" x14ac:dyDescent="0.2">
      <c r="A57" s="30" t="s">
        <v>82</v>
      </c>
      <c r="B57" s="31" t="s">
        <v>83</v>
      </c>
      <c r="C57" s="31" t="str">
        <f>IFERROR(AVERAGE(D57:T57),"-")</f>
        <v>-</v>
      </c>
      <c r="D57" s="31">
        <f>IF('[1]JR''S BARGAIN'!C46=0,"-",'[1]JR''S BARGAIN'!C46)</f>
        <v>922.46</v>
      </c>
      <c r="E57" s="31">
        <f>IF('[1]Super Shopper''s Fair (May Pen)'!C46=0,"-",'[1]Super Shopper''s Fair (May Pen)'!C46)</f>
        <v>1015.3</v>
      </c>
      <c r="F57" s="31" t="str">
        <f>IF('[1]Value Mart Food Store (May Pen)'!C46=0,"-",'[1]Value Mart Food Store (May Pen)'!C46)</f>
        <v>-</v>
      </c>
      <c r="G57" s="31" t="str">
        <f>IF('[1]Consumer Meat Plus (Mobay)'!C46=0,"-",'[1]Consumer Meat Plus (Mobay)'!C46)</f>
        <v>-</v>
      </c>
      <c r="H57" s="31"/>
      <c r="I57" s="31">
        <f>IF('[1]Shopper''s Fair (Junction)'!C46=0,"-",'[1]Shopper''s Fair (Junction)'!C46)</f>
        <v>1015.3</v>
      </c>
      <c r="J57" s="31" t="str">
        <f>IF('[1]Progressive Foods (Fairview)'!C53=0, "-", '[1]Progressive Foods (Fairview)'!C53)</f>
        <v>-</v>
      </c>
      <c r="K57" s="31">
        <f>IF('[1]A&amp;W Long Peng (Savanna-la-mar)'!C46=0,"-",'[1]A&amp;W Long Peng (Savanna-la-mar)'!C46)</f>
        <v>858</v>
      </c>
      <c r="L57" s="31">
        <f>IF('[1]Cheries Supermarket (Hanover)'!C46=0, "-",'[1]Cheries Supermarket (Hanover)'!C46)</f>
        <v>1059.8499999999999</v>
      </c>
      <c r="M57" s="31" t="str">
        <f>IF('[1]Progressive Foods (Fairview)'!C53=0, "-", '[1]Progressive Foods (Fairview)'!C53)</f>
        <v>-</v>
      </c>
      <c r="N57" s="31" t="str">
        <f>IF('[1]New Champion (Trelawny)'!C47=0,"-",'[1]New Champion (Trelawny)'!C47)</f>
        <v>-</v>
      </c>
      <c r="O57" s="31" t="str">
        <f>IF('[1]Progressive Foods (St. Ann)'!C53=0,"-",'[1]Progressive Foods (St. Ann)'!C53)</f>
        <v>-</v>
      </c>
      <c r="P57" s="31">
        <f>IF('[1]Ramtulla Supercenter (Portland)'!C46=0,"-",'[1]Ramtulla Supercenter (Portland)'!C46)</f>
        <v>1172.5999999999999</v>
      </c>
      <c r="Q57" s="31" t="str">
        <f>IF('[1]Shopper''s Pride (Portland)'!C53=0,"-",'[1]Shopper''s Pride (Portland)'!C53)</f>
        <v>-</v>
      </c>
      <c r="R57" s="31">
        <f>IF('[1]Ramtulla Supercenter (Portland)'!C46=0,"-",'[1]Ramtulla Supercenter (Portland)'!C46)</f>
        <v>1172.5999999999999</v>
      </c>
      <c r="S57" s="31" t="e">
        <f>IF(#REF!=0,"-",#REF!)</f>
        <v>#REF!</v>
      </c>
      <c r="T57" s="32">
        <f>IF('[1]JR''S BARGAIN'!C46=0,"-",'[1]JR''S BARGAIN'!C46)</f>
        <v>922.46</v>
      </c>
    </row>
    <row r="58" spans="1:20" x14ac:dyDescent="0.2">
      <c r="A58" s="33" t="s">
        <v>84</v>
      </c>
      <c r="B58" s="33" t="s">
        <v>48</v>
      </c>
      <c r="C58" s="34">
        <f>IFERROR(AVERAGE(D58:T58),"-")</f>
        <v>2039.5</v>
      </c>
      <c r="D58" s="35">
        <v>1859</v>
      </c>
      <c r="E58" s="34" t="s">
        <v>99</v>
      </c>
      <c r="F58" s="34" t="s">
        <v>99</v>
      </c>
      <c r="G58" s="36" t="s">
        <v>99</v>
      </c>
      <c r="H58" s="36" t="s">
        <v>99</v>
      </c>
      <c r="I58" s="34" t="s">
        <v>99</v>
      </c>
      <c r="J58" s="34" t="s">
        <v>99</v>
      </c>
      <c r="K58" s="37" t="s">
        <v>99</v>
      </c>
      <c r="L58" s="34" t="s">
        <v>99</v>
      </c>
      <c r="M58" s="37">
        <v>2220</v>
      </c>
      <c r="N58" s="35" t="s">
        <v>99</v>
      </c>
      <c r="O58" s="35" t="s">
        <v>99</v>
      </c>
      <c r="P58" s="38" t="s">
        <v>99</v>
      </c>
      <c r="Q58" s="37" t="s">
        <v>99</v>
      </c>
      <c r="R58" s="35" t="s">
        <v>99</v>
      </c>
      <c r="S58" s="39" t="s">
        <v>99</v>
      </c>
      <c r="T58" s="40" t="s">
        <v>99</v>
      </c>
    </row>
    <row r="59" spans="1:20" s="41" customFormat="1" x14ac:dyDescent="0.2">
      <c r="A59" s="42" t="s">
        <v>85</v>
      </c>
      <c r="B59" s="42" t="s">
        <v>55</v>
      </c>
      <c r="C59" s="43" t="str">
        <f>IFERROR(AVERAGE(D59:T59),"-")</f>
        <v>-</v>
      </c>
      <c r="D59" s="44" t="s">
        <v>99</v>
      </c>
      <c r="E59" s="43" t="s">
        <v>99</v>
      </c>
      <c r="F59" s="43" t="s">
        <v>99</v>
      </c>
      <c r="G59" s="45" t="s">
        <v>99</v>
      </c>
      <c r="H59" s="45" t="s">
        <v>99</v>
      </c>
      <c r="I59" s="43" t="s">
        <v>99</v>
      </c>
      <c r="J59" s="43" t="s">
        <v>99</v>
      </c>
      <c r="K59" s="46" t="s">
        <v>99</v>
      </c>
      <c r="L59" s="43" t="s">
        <v>99</v>
      </c>
      <c r="M59" s="46" t="s">
        <v>99</v>
      </c>
      <c r="N59" s="44" t="s">
        <v>99</v>
      </c>
      <c r="O59" s="44" t="s">
        <v>99</v>
      </c>
      <c r="P59" s="47" t="s">
        <v>99</v>
      </c>
      <c r="Q59" s="46" t="s">
        <v>99</v>
      </c>
      <c r="R59" s="44" t="s">
        <v>99</v>
      </c>
      <c r="S59" s="49" t="s">
        <v>99</v>
      </c>
      <c r="T59" s="52" t="s">
        <v>99</v>
      </c>
    </row>
    <row r="60" spans="1:20" x14ac:dyDescent="0.2">
      <c r="A60" s="33" t="s">
        <v>85</v>
      </c>
      <c r="B60" s="33" t="s">
        <v>57</v>
      </c>
      <c r="C60" s="34">
        <f>IFERROR(AVERAGE(D60:T60),"-")</f>
        <v>1092.7377777777776</v>
      </c>
      <c r="D60" s="35" t="s">
        <v>99</v>
      </c>
      <c r="E60" s="34" t="s">
        <v>99</v>
      </c>
      <c r="F60" s="34">
        <v>1192.44</v>
      </c>
      <c r="G60" s="36">
        <v>1370</v>
      </c>
      <c r="H60" s="36">
        <v>1042.5</v>
      </c>
      <c r="I60" s="34" t="s">
        <v>99</v>
      </c>
      <c r="J60" s="34">
        <v>1042.5</v>
      </c>
      <c r="K60" s="37">
        <v>1058.2</v>
      </c>
      <c r="L60" s="34">
        <v>858</v>
      </c>
      <c r="M60" s="37">
        <v>1060</v>
      </c>
      <c r="N60" s="35">
        <v>1133</v>
      </c>
      <c r="O60" s="35" t="s">
        <v>99</v>
      </c>
      <c r="P60" s="38" t="s">
        <v>99</v>
      </c>
      <c r="Q60" s="37">
        <v>1078</v>
      </c>
      <c r="R60" s="35" t="s">
        <v>99</v>
      </c>
      <c r="S60" s="39" t="s">
        <v>99</v>
      </c>
      <c r="T60" s="40" t="s">
        <v>99</v>
      </c>
    </row>
    <row r="61" spans="1:20" s="41" customFormat="1" x14ac:dyDescent="0.2">
      <c r="A61" s="42" t="s">
        <v>86</v>
      </c>
      <c r="B61" s="42" t="s">
        <v>87</v>
      </c>
      <c r="C61" s="43" t="str">
        <f>IFERROR(AVERAGE(D61:T61),"-")</f>
        <v>-</v>
      </c>
      <c r="D61" s="44" t="s">
        <v>99</v>
      </c>
      <c r="E61" s="43" t="s">
        <v>99</v>
      </c>
      <c r="F61" s="43" t="s">
        <v>99</v>
      </c>
      <c r="G61" s="45" t="s">
        <v>99</v>
      </c>
      <c r="H61" s="45" t="s">
        <v>99</v>
      </c>
      <c r="I61" s="43" t="s">
        <v>99</v>
      </c>
      <c r="J61" s="43" t="s">
        <v>99</v>
      </c>
      <c r="K61" s="46" t="s">
        <v>99</v>
      </c>
      <c r="L61" s="43" t="s">
        <v>99</v>
      </c>
      <c r="M61" s="46" t="s">
        <v>99</v>
      </c>
      <c r="N61" s="44" t="s">
        <v>99</v>
      </c>
      <c r="O61" s="44" t="s">
        <v>99</v>
      </c>
      <c r="P61" s="47" t="s">
        <v>99</v>
      </c>
      <c r="Q61" s="46" t="s">
        <v>99</v>
      </c>
      <c r="R61" s="44" t="s">
        <v>99</v>
      </c>
      <c r="S61" s="49" t="s">
        <v>99</v>
      </c>
      <c r="T61" s="52" t="s">
        <v>99</v>
      </c>
    </row>
    <row r="62" spans="1:20" x14ac:dyDescent="0.2">
      <c r="A62" s="33" t="s">
        <v>86</v>
      </c>
      <c r="B62" s="33" t="s">
        <v>61</v>
      </c>
      <c r="C62" s="34">
        <f>IFERROR(AVERAGE(D62:T62),"-")</f>
        <v>3731.93</v>
      </c>
      <c r="D62" s="35" t="s">
        <v>99</v>
      </c>
      <c r="E62" s="34" t="s">
        <v>99</v>
      </c>
      <c r="F62" s="34" t="s">
        <v>99</v>
      </c>
      <c r="G62" s="36">
        <v>4145</v>
      </c>
      <c r="H62" s="36" t="s">
        <v>99</v>
      </c>
      <c r="I62" s="34">
        <v>2697.06</v>
      </c>
      <c r="J62" s="34" t="s">
        <v>99</v>
      </c>
      <c r="K62" s="37" t="s">
        <v>99</v>
      </c>
      <c r="L62" s="34" t="s">
        <v>99</v>
      </c>
      <c r="M62" s="37">
        <v>3938.45</v>
      </c>
      <c r="N62" s="35">
        <v>4255</v>
      </c>
      <c r="O62" s="35" t="s">
        <v>99</v>
      </c>
      <c r="P62" s="38">
        <v>3696</v>
      </c>
      <c r="Q62" s="37" t="s">
        <v>99</v>
      </c>
      <c r="R62" s="35">
        <v>3696</v>
      </c>
      <c r="S62" s="39">
        <v>3696</v>
      </c>
      <c r="T62" s="40" t="s">
        <v>99</v>
      </c>
    </row>
    <row r="63" spans="1:20" s="41" customFormat="1" x14ac:dyDescent="0.2">
      <c r="A63" s="42" t="s">
        <v>86</v>
      </c>
      <c r="B63" s="42" t="s">
        <v>55</v>
      </c>
      <c r="C63" s="43" t="str">
        <f>IFERROR(AVERAGE(D63:T63),"-")</f>
        <v>-</v>
      </c>
      <c r="D63" s="44" t="s">
        <v>99</v>
      </c>
      <c r="E63" s="43" t="s">
        <v>99</v>
      </c>
      <c r="F63" s="43" t="s">
        <v>99</v>
      </c>
      <c r="G63" s="45" t="s">
        <v>99</v>
      </c>
      <c r="H63" s="45" t="s">
        <v>99</v>
      </c>
      <c r="I63" s="43" t="s">
        <v>99</v>
      </c>
      <c r="J63" s="43" t="s">
        <v>99</v>
      </c>
      <c r="K63" s="46" t="s">
        <v>99</v>
      </c>
      <c r="L63" s="43" t="s">
        <v>99</v>
      </c>
      <c r="M63" s="46" t="s">
        <v>99</v>
      </c>
      <c r="N63" s="44" t="s">
        <v>99</v>
      </c>
      <c r="O63" s="44" t="s">
        <v>99</v>
      </c>
      <c r="P63" s="47" t="s">
        <v>99</v>
      </c>
      <c r="Q63" s="46" t="s">
        <v>99</v>
      </c>
      <c r="R63" s="44" t="s">
        <v>99</v>
      </c>
      <c r="S63" s="49" t="s">
        <v>99</v>
      </c>
      <c r="T63" s="52" t="s">
        <v>99</v>
      </c>
    </row>
    <row r="64" spans="1:20" s="41" customFormat="1" x14ac:dyDescent="0.2">
      <c r="A64" s="33" t="s">
        <v>86</v>
      </c>
      <c r="B64" s="33" t="s">
        <v>57</v>
      </c>
      <c r="C64" s="34">
        <f>IFERROR(AVERAGE(D64:T64),"-")</f>
        <v>4260.1400000000003</v>
      </c>
      <c r="D64" s="35" t="s">
        <v>99</v>
      </c>
      <c r="E64" s="34" t="s">
        <v>99</v>
      </c>
      <c r="F64" s="34">
        <v>4042.3</v>
      </c>
      <c r="G64" s="36">
        <v>4500</v>
      </c>
      <c r="H64" s="36" t="s">
        <v>99</v>
      </c>
      <c r="I64" s="34" t="s">
        <v>99</v>
      </c>
      <c r="J64" s="34" t="s">
        <v>99</v>
      </c>
      <c r="K64" s="37" t="s">
        <v>99</v>
      </c>
      <c r="L64" s="34" t="s">
        <v>99</v>
      </c>
      <c r="M64" s="37">
        <v>4042</v>
      </c>
      <c r="N64" s="35">
        <v>4708</v>
      </c>
      <c r="O64" s="35">
        <v>4008.4</v>
      </c>
      <c r="P64" s="38" t="s">
        <v>99</v>
      </c>
      <c r="Q64" s="37" t="s">
        <v>99</v>
      </c>
      <c r="R64" s="35" t="s">
        <v>99</v>
      </c>
      <c r="S64" s="39" t="s">
        <v>99</v>
      </c>
      <c r="T64" s="40" t="s">
        <v>99</v>
      </c>
    </row>
    <row r="65" spans="1:20" x14ac:dyDescent="0.2">
      <c r="A65" s="42" t="s">
        <v>88</v>
      </c>
      <c r="B65" s="42" t="s">
        <v>55</v>
      </c>
      <c r="C65" s="43">
        <f>IFERROR(AVERAGE(D65:T65),"-")</f>
        <v>2992</v>
      </c>
      <c r="D65" s="44" t="s">
        <v>99</v>
      </c>
      <c r="E65" s="43" t="s">
        <v>99</v>
      </c>
      <c r="F65" s="43" t="s">
        <v>99</v>
      </c>
      <c r="G65" s="45" t="s">
        <v>99</v>
      </c>
      <c r="H65" s="45" t="s">
        <v>99</v>
      </c>
      <c r="I65" s="43" t="s">
        <v>99</v>
      </c>
      <c r="J65" s="43" t="s">
        <v>99</v>
      </c>
      <c r="K65" s="46" t="s">
        <v>99</v>
      </c>
      <c r="L65" s="43" t="s">
        <v>99</v>
      </c>
      <c r="M65" s="46" t="s">
        <v>99</v>
      </c>
      <c r="N65" s="44">
        <v>2992</v>
      </c>
      <c r="O65" s="44" t="s">
        <v>99</v>
      </c>
      <c r="P65" s="47" t="s">
        <v>99</v>
      </c>
      <c r="Q65" s="46" t="s">
        <v>99</v>
      </c>
      <c r="R65" s="44" t="s">
        <v>99</v>
      </c>
      <c r="S65" s="49" t="s">
        <v>99</v>
      </c>
      <c r="T65" s="52" t="s">
        <v>99</v>
      </c>
    </row>
    <row r="66" spans="1:20" s="41" customFormat="1" x14ac:dyDescent="0.2">
      <c r="A66" s="33" t="s">
        <v>88</v>
      </c>
      <c r="B66" s="33" t="s">
        <v>57</v>
      </c>
      <c r="C66" s="34">
        <f>IFERROR(AVERAGE(D66:T66),"-")</f>
        <v>2970</v>
      </c>
      <c r="D66" s="35" t="s">
        <v>99</v>
      </c>
      <c r="E66" s="34" t="s">
        <v>99</v>
      </c>
      <c r="F66" s="34" t="s">
        <v>99</v>
      </c>
      <c r="G66" s="36" t="s">
        <v>99</v>
      </c>
      <c r="H66" s="36" t="s">
        <v>99</v>
      </c>
      <c r="I66" s="34" t="s">
        <v>99</v>
      </c>
      <c r="J66" s="34" t="s">
        <v>99</v>
      </c>
      <c r="K66" s="37" t="s">
        <v>99</v>
      </c>
      <c r="L66" s="34">
        <v>2970</v>
      </c>
      <c r="M66" s="37" t="s">
        <v>99</v>
      </c>
      <c r="N66" s="35" t="s">
        <v>99</v>
      </c>
      <c r="O66" s="35" t="s">
        <v>99</v>
      </c>
      <c r="P66" s="38" t="s">
        <v>99</v>
      </c>
      <c r="Q66" s="37" t="s">
        <v>99</v>
      </c>
      <c r="R66" s="35" t="s">
        <v>99</v>
      </c>
      <c r="S66" s="39" t="s">
        <v>99</v>
      </c>
      <c r="T66" s="40" t="s">
        <v>99</v>
      </c>
    </row>
    <row r="67" spans="1:20" s="41" customFormat="1" x14ac:dyDescent="0.2">
      <c r="A67" s="42" t="s">
        <v>89</v>
      </c>
      <c r="B67" s="42" t="s">
        <v>55</v>
      </c>
      <c r="C67" s="43">
        <f>IFERROR(AVERAGE(D67:T67),"-")</f>
        <v>1324.575</v>
      </c>
      <c r="D67" s="44" t="s">
        <v>99</v>
      </c>
      <c r="E67" s="43" t="s">
        <v>99</v>
      </c>
      <c r="F67" s="43" t="s">
        <v>99</v>
      </c>
      <c r="G67" s="45" t="s">
        <v>99</v>
      </c>
      <c r="H67" s="45" t="s">
        <v>99</v>
      </c>
      <c r="I67" s="43">
        <v>1184.9000000000001</v>
      </c>
      <c r="J67" s="43">
        <v>1132.4000000000001</v>
      </c>
      <c r="K67" s="46" t="s">
        <v>99</v>
      </c>
      <c r="L67" s="43" t="s">
        <v>99</v>
      </c>
      <c r="M67" s="46" t="s">
        <v>99</v>
      </c>
      <c r="N67" s="44" t="s">
        <v>99</v>
      </c>
      <c r="O67" s="44">
        <v>1496</v>
      </c>
      <c r="P67" s="47" t="s">
        <v>99</v>
      </c>
      <c r="Q67" s="46" t="s">
        <v>99</v>
      </c>
      <c r="R67" s="44" t="s">
        <v>99</v>
      </c>
      <c r="S67" s="49">
        <v>1485</v>
      </c>
      <c r="T67" s="52" t="s">
        <v>99</v>
      </c>
    </row>
    <row r="68" spans="1:20" s="41" customFormat="1" x14ac:dyDescent="0.2">
      <c r="A68" s="33" t="s">
        <v>89</v>
      </c>
      <c r="B68" s="33" t="s">
        <v>57</v>
      </c>
      <c r="C68" s="34">
        <f>IFERROR(AVERAGE(D68:T68),"-")</f>
        <v>1210.7042857142858</v>
      </c>
      <c r="D68" s="35">
        <v>981.5</v>
      </c>
      <c r="E68" s="34">
        <v>1004.1</v>
      </c>
      <c r="F68" s="34">
        <v>1499.93</v>
      </c>
      <c r="G68" s="36">
        <v>1670</v>
      </c>
      <c r="H68" s="36">
        <v>1132.4000000000001</v>
      </c>
      <c r="I68" s="34" t="s">
        <v>99</v>
      </c>
      <c r="J68" s="34" t="s">
        <v>99</v>
      </c>
      <c r="K68" s="37" t="s">
        <v>99</v>
      </c>
      <c r="L68" s="34" t="s">
        <v>99</v>
      </c>
      <c r="M68" s="37">
        <v>1164</v>
      </c>
      <c r="N68" s="35">
        <v>1023</v>
      </c>
      <c r="O68" s="35" t="s">
        <v>99</v>
      </c>
      <c r="P68" s="38" t="s">
        <v>99</v>
      </c>
      <c r="Q68" s="37" t="s">
        <v>99</v>
      </c>
      <c r="R68" s="35" t="s">
        <v>99</v>
      </c>
      <c r="S68" s="39" t="s">
        <v>99</v>
      </c>
      <c r="T68" s="40" t="s">
        <v>99</v>
      </c>
    </row>
    <row r="69" spans="1:20" s="41" customFormat="1" x14ac:dyDescent="0.2">
      <c r="A69" s="42" t="s">
        <v>90</v>
      </c>
      <c r="B69" s="42" t="s">
        <v>57</v>
      </c>
      <c r="C69" s="43">
        <f>IFERROR(AVERAGE(D69:T69),"-")</f>
        <v>4144.1580000000004</v>
      </c>
      <c r="D69" s="44">
        <v>2747</v>
      </c>
      <c r="E69" s="43">
        <v>2404.5</v>
      </c>
      <c r="F69" s="43">
        <v>2937.37</v>
      </c>
      <c r="G69" s="45">
        <v>2685</v>
      </c>
      <c r="H69" s="45">
        <v>24058.6</v>
      </c>
      <c r="I69" s="43">
        <v>2278</v>
      </c>
      <c r="J69" s="43">
        <v>2399.9</v>
      </c>
      <c r="K69" s="46">
        <v>3223</v>
      </c>
      <c r="L69" s="43">
        <v>2640</v>
      </c>
      <c r="M69" s="46">
        <v>2405</v>
      </c>
      <c r="N69" s="44">
        <v>3036</v>
      </c>
      <c r="O69" s="44" t="s">
        <v>99</v>
      </c>
      <c r="P69" s="47">
        <v>2979</v>
      </c>
      <c r="Q69" s="46" t="s">
        <v>99</v>
      </c>
      <c r="R69" s="44">
        <v>2979</v>
      </c>
      <c r="S69" s="49">
        <v>2750</v>
      </c>
      <c r="T69" s="52">
        <v>2640</v>
      </c>
    </row>
    <row r="70" spans="1:20" s="41" customFormat="1" ht="15.75" x14ac:dyDescent="0.2">
      <c r="A70" s="30" t="s">
        <v>91</v>
      </c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2"/>
    </row>
    <row r="71" spans="1:20" s="41" customFormat="1" x14ac:dyDescent="0.2">
      <c r="A71" s="33" t="s">
        <v>92</v>
      </c>
      <c r="B71" s="33" t="s">
        <v>56</v>
      </c>
      <c r="C71" s="34">
        <f>IFERROR(AVERAGE(D71:T71),"-")</f>
        <v>2882.165</v>
      </c>
      <c r="D71" s="35" t="s">
        <v>99</v>
      </c>
      <c r="E71" s="34" t="s">
        <v>99</v>
      </c>
      <c r="F71" s="34" t="s">
        <v>99</v>
      </c>
      <c r="G71" s="36" t="s">
        <v>99</v>
      </c>
      <c r="H71" s="36">
        <v>3487.33</v>
      </c>
      <c r="I71" s="34" t="s">
        <v>99</v>
      </c>
      <c r="J71" s="34" t="s">
        <v>99</v>
      </c>
      <c r="K71" s="37" t="s">
        <v>99</v>
      </c>
      <c r="L71" s="34" t="s">
        <v>99</v>
      </c>
      <c r="M71" s="37" t="s">
        <v>99</v>
      </c>
      <c r="N71" s="35" t="s">
        <v>99</v>
      </c>
      <c r="O71" s="35" t="s">
        <v>99</v>
      </c>
      <c r="P71" s="38" t="s">
        <v>99</v>
      </c>
      <c r="Q71" s="37" t="s">
        <v>99</v>
      </c>
      <c r="R71" s="35" t="s">
        <v>99</v>
      </c>
      <c r="S71" s="39" t="s">
        <v>99</v>
      </c>
      <c r="T71" s="40">
        <v>2277</v>
      </c>
    </row>
    <row r="72" spans="1:20" x14ac:dyDescent="0.2">
      <c r="A72" s="42" t="s">
        <v>92</v>
      </c>
      <c r="B72" s="42" t="s">
        <v>55</v>
      </c>
      <c r="C72" s="43">
        <f t="shared" ref="C72:C109" si="0">IFERROR(AVERAGE(D72:T72),"-")</f>
        <v>2407.69</v>
      </c>
      <c r="D72" s="44" t="s">
        <v>99</v>
      </c>
      <c r="E72" s="43">
        <v>2407.4499999999998</v>
      </c>
      <c r="F72" s="43">
        <v>2407.38</v>
      </c>
      <c r="G72" s="45" t="s">
        <v>99</v>
      </c>
      <c r="H72" s="45" t="s">
        <v>99</v>
      </c>
      <c r="I72" s="43" t="s">
        <v>99</v>
      </c>
      <c r="J72" s="43" t="s">
        <v>99</v>
      </c>
      <c r="K72" s="46" t="s">
        <v>99</v>
      </c>
      <c r="L72" s="43" t="s">
        <v>99</v>
      </c>
      <c r="M72" s="46">
        <v>2150</v>
      </c>
      <c r="N72" s="44">
        <v>2650</v>
      </c>
      <c r="O72" s="44" t="s">
        <v>99</v>
      </c>
      <c r="P72" s="47">
        <v>2464.5</v>
      </c>
      <c r="Q72" s="46" t="s">
        <v>99</v>
      </c>
      <c r="R72" s="44">
        <v>2464.5</v>
      </c>
      <c r="S72" s="49">
        <v>2310</v>
      </c>
      <c r="T72" s="52" t="s">
        <v>99</v>
      </c>
    </row>
    <row r="73" spans="1:20" s="41" customFormat="1" x14ac:dyDescent="0.2">
      <c r="A73" s="33" t="s">
        <v>92</v>
      </c>
      <c r="B73" s="33" t="s">
        <v>57</v>
      </c>
      <c r="C73" s="34">
        <f t="shared" si="0"/>
        <v>2514.5285714285715</v>
      </c>
      <c r="D73" s="35">
        <v>2203</v>
      </c>
      <c r="E73" s="34">
        <v>2407.4</v>
      </c>
      <c r="F73" s="34" t="s">
        <v>99</v>
      </c>
      <c r="G73" s="36">
        <v>2695</v>
      </c>
      <c r="H73" s="36" t="s">
        <v>99</v>
      </c>
      <c r="I73" s="34" t="s">
        <v>99</v>
      </c>
      <c r="J73" s="34">
        <v>2579.3000000000002</v>
      </c>
      <c r="K73" s="37">
        <v>2552</v>
      </c>
      <c r="L73" s="34" t="s">
        <v>99</v>
      </c>
      <c r="M73" s="37">
        <v>2415</v>
      </c>
      <c r="N73" s="35" t="s">
        <v>99</v>
      </c>
      <c r="O73" s="35">
        <v>2750</v>
      </c>
      <c r="P73" s="38" t="s">
        <v>99</v>
      </c>
      <c r="Q73" s="37" t="s">
        <v>99</v>
      </c>
      <c r="R73" s="35" t="s">
        <v>99</v>
      </c>
      <c r="S73" s="39" t="s">
        <v>99</v>
      </c>
      <c r="T73" s="40" t="s">
        <v>99</v>
      </c>
    </row>
    <row r="74" spans="1:20" s="41" customFormat="1" ht="20.25" customHeight="1" x14ac:dyDescent="0.2">
      <c r="A74" s="30" t="s">
        <v>93</v>
      </c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2"/>
    </row>
    <row r="75" spans="1:20" s="41" customFormat="1" x14ac:dyDescent="0.2">
      <c r="A75" s="33" t="s">
        <v>94</v>
      </c>
      <c r="B75" s="33" t="s">
        <v>95</v>
      </c>
      <c r="C75" s="34" t="str">
        <f t="shared" si="0"/>
        <v>-</v>
      </c>
      <c r="D75" s="35" t="s">
        <v>99</v>
      </c>
      <c r="E75" s="34" t="s">
        <v>99</v>
      </c>
      <c r="F75" s="34" t="s">
        <v>99</v>
      </c>
      <c r="G75" s="36" t="s">
        <v>99</v>
      </c>
      <c r="H75" s="36" t="s">
        <v>99</v>
      </c>
      <c r="I75" s="34" t="s">
        <v>99</v>
      </c>
      <c r="J75" s="34" t="s">
        <v>99</v>
      </c>
      <c r="K75" s="37" t="s">
        <v>99</v>
      </c>
      <c r="L75" s="34" t="s">
        <v>99</v>
      </c>
      <c r="M75" s="37" t="s">
        <v>99</v>
      </c>
      <c r="N75" s="35" t="s">
        <v>99</v>
      </c>
      <c r="O75" s="35" t="s">
        <v>99</v>
      </c>
      <c r="P75" s="38" t="s">
        <v>99</v>
      </c>
      <c r="Q75" s="37" t="s">
        <v>99</v>
      </c>
      <c r="R75" s="35" t="s">
        <v>99</v>
      </c>
      <c r="S75" s="39" t="s">
        <v>99</v>
      </c>
      <c r="T75" s="40" t="s">
        <v>99</v>
      </c>
    </row>
    <row r="76" spans="1:20" x14ac:dyDescent="0.2">
      <c r="A76" s="42" t="s">
        <v>94</v>
      </c>
      <c r="B76" s="42" t="s">
        <v>48</v>
      </c>
      <c r="C76" s="43">
        <f t="shared" si="0"/>
        <v>3790.2933333333331</v>
      </c>
      <c r="D76" s="44" t="s">
        <v>99</v>
      </c>
      <c r="E76" s="43">
        <v>3489.6</v>
      </c>
      <c r="F76" s="43">
        <v>4738.46</v>
      </c>
      <c r="G76" s="45">
        <v>3500</v>
      </c>
      <c r="H76" s="45">
        <v>3738.7</v>
      </c>
      <c r="I76" s="43" t="s">
        <v>99</v>
      </c>
      <c r="J76" s="43" t="s">
        <v>99</v>
      </c>
      <c r="K76" s="46" t="s">
        <v>99</v>
      </c>
      <c r="L76" s="43" t="s">
        <v>99</v>
      </c>
      <c r="M76" s="46">
        <v>3535</v>
      </c>
      <c r="N76" s="44">
        <v>3740</v>
      </c>
      <c r="O76" s="44" t="s">
        <v>99</v>
      </c>
      <c r="P76" s="47" t="s">
        <v>99</v>
      </c>
      <c r="Q76" s="46" t="s">
        <v>99</v>
      </c>
      <c r="R76" s="44" t="s">
        <v>99</v>
      </c>
      <c r="S76" s="49" t="s">
        <v>99</v>
      </c>
      <c r="T76" s="52" t="s">
        <v>99</v>
      </c>
    </row>
    <row r="77" spans="1:20" x14ac:dyDescent="0.2">
      <c r="A77" s="53"/>
      <c r="B77" s="53"/>
      <c r="C77" s="54"/>
      <c r="D77" s="55"/>
      <c r="E77" s="55"/>
      <c r="F77" s="55"/>
      <c r="G77" s="56"/>
      <c r="H77" s="56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6"/>
      <c r="T77" s="56"/>
    </row>
    <row r="78" spans="1:20" x14ac:dyDescent="0.2">
      <c r="A78" s="41" t="s">
        <v>96</v>
      </c>
    </row>
    <row r="79" spans="1:20" x14ac:dyDescent="0.2">
      <c r="A79" s="57" t="s">
        <v>97</v>
      </c>
      <c r="B79" s="58"/>
      <c r="C79" s="58"/>
      <c r="D79" s="58"/>
      <c r="O79" s="59"/>
      <c r="P79" s="59"/>
      <c r="Q79" s="59"/>
      <c r="R79" s="59"/>
      <c r="S79" s="59"/>
      <c r="T79" s="59"/>
    </row>
    <row r="80" spans="1:20" x14ac:dyDescent="0.2">
      <c r="A80" s="57" t="s">
        <v>98</v>
      </c>
      <c r="B80" s="58"/>
      <c r="C80" s="58"/>
      <c r="D80" s="58"/>
      <c r="O80" s="59"/>
      <c r="P80" s="59"/>
      <c r="Q80" s="59"/>
      <c r="R80" s="59"/>
      <c r="S80" s="59"/>
      <c r="T80" s="59"/>
    </row>
  </sheetData>
  <mergeCells count="21">
    <mergeCell ref="O79:T80"/>
    <mergeCell ref="A7:T7"/>
    <mergeCell ref="A17:T17"/>
    <mergeCell ref="A30:T30"/>
    <mergeCell ref="A57:T57"/>
    <mergeCell ref="A70:T70"/>
    <mergeCell ref="A74:T74"/>
    <mergeCell ref="O4:P4"/>
    <mergeCell ref="R4:S4"/>
    <mergeCell ref="E5:F5"/>
    <mergeCell ref="G5:H5"/>
    <mergeCell ref="J5:K5"/>
    <mergeCell ref="J1:N1"/>
    <mergeCell ref="J2:N2"/>
    <mergeCell ref="J3:N3"/>
    <mergeCell ref="A4:A6"/>
    <mergeCell ref="B4:B6"/>
    <mergeCell ref="C4:C6"/>
    <mergeCell ref="E4:F4"/>
    <mergeCell ref="G4:H4"/>
    <mergeCell ref="J4:K4"/>
  </mergeCells>
  <conditionalFormatting sqref="P9:S9 D9:N9">
    <cfRule type="top10" dxfId="149" priority="143" bottom="1" rank="1"/>
    <cfRule type="top10" dxfId="148" priority="144" rank="1"/>
  </conditionalFormatting>
  <conditionalFormatting sqref="P10:S10 D10:N10">
    <cfRule type="top10" dxfId="147" priority="141" bottom="1" rank="1"/>
    <cfRule type="top10" dxfId="146" priority="142" rank="1"/>
  </conditionalFormatting>
  <conditionalFormatting sqref="P11:S11 D11:N11">
    <cfRule type="top10" dxfId="145" priority="139" bottom="1" rank="1"/>
    <cfRule type="top10" dxfId="144" priority="140" rank="1"/>
  </conditionalFormatting>
  <conditionalFormatting sqref="P12:S12 D12:N12">
    <cfRule type="top10" dxfId="143" priority="137" bottom="1" rank="1"/>
    <cfRule type="top10" dxfId="142" priority="138" rank="1"/>
  </conditionalFormatting>
  <conditionalFormatting sqref="P13:S13 D13:N13">
    <cfRule type="top10" dxfId="141" priority="135" bottom="1" rank="1"/>
    <cfRule type="top10" dxfId="140" priority="136" rank="1"/>
  </conditionalFormatting>
  <conditionalFormatting sqref="P15:S15 D15:N15">
    <cfRule type="top10" dxfId="139" priority="133" bottom="1" rank="1"/>
    <cfRule type="top10" dxfId="138" priority="134" rank="1"/>
  </conditionalFormatting>
  <conditionalFormatting sqref="P16:S16 D16:N16">
    <cfRule type="top10" dxfId="137" priority="131" bottom="1" rank="1"/>
    <cfRule type="top10" dxfId="136" priority="132" rank="1"/>
  </conditionalFormatting>
  <conditionalFormatting sqref="P18:S18 D18:N18">
    <cfRule type="top10" dxfId="135" priority="129" bottom="1" rank="1"/>
    <cfRule type="top10" dxfId="134" priority="130" rank="1"/>
  </conditionalFormatting>
  <conditionalFormatting sqref="P19:S19 D19:N19">
    <cfRule type="top10" dxfId="133" priority="127" bottom="1" rank="1"/>
    <cfRule type="top10" dxfId="132" priority="128" rank="1"/>
  </conditionalFormatting>
  <conditionalFormatting sqref="P20:S20 D20:N20">
    <cfRule type="top10" dxfId="131" priority="125" bottom="1" rank="1"/>
    <cfRule type="top10" dxfId="130" priority="126" rank="1"/>
  </conditionalFormatting>
  <conditionalFormatting sqref="P21:S21 D21:N21">
    <cfRule type="top10" dxfId="129" priority="123" bottom="1" rank="1"/>
    <cfRule type="top10" dxfId="128" priority="124" rank="1"/>
  </conditionalFormatting>
  <conditionalFormatting sqref="P22:S22 D22:N22">
    <cfRule type="top10" dxfId="127" priority="121" bottom="1" rank="1"/>
    <cfRule type="top10" dxfId="126" priority="122" rank="1"/>
  </conditionalFormatting>
  <conditionalFormatting sqref="P23:S23 D23:N23">
    <cfRule type="top10" dxfId="125" priority="119" bottom="1" rank="1"/>
    <cfRule type="top10" dxfId="124" priority="120" rank="1"/>
  </conditionalFormatting>
  <conditionalFormatting sqref="P24:S24 D24:N24">
    <cfRule type="top10" dxfId="123" priority="117" bottom="1" rank="1"/>
    <cfRule type="top10" dxfId="122" priority="118" rank="1"/>
  </conditionalFormatting>
  <conditionalFormatting sqref="P25:S25 D25:N25">
    <cfRule type="top10" dxfId="121" priority="115" bottom="1" rank="1"/>
    <cfRule type="top10" dxfId="120" priority="116" rank="1"/>
  </conditionalFormatting>
  <conditionalFormatting sqref="P26:S26 D26:N26">
    <cfRule type="top10" dxfId="119" priority="113" bottom="1" rank="1"/>
    <cfRule type="top10" dxfId="118" priority="114" rank="1"/>
  </conditionalFormatting>
  <conditionalFormatting sqref="P27:S27 D27:N27">
    <cfRule type="top10" dxfId="117" priority="111" bottom="1" rank="1"/>
    <cfRule type="top10" dxfId="116" priority="112" rank="1"/>
  </conditionalFormatting>
  <conditionalFormatting sqref="P28:S28 D28:N28">
    <cfRule type="top10" dxfId="115" priority="109" bottom="1" rank="1"/>
    <cfRule type="top10" dxfId="114" priority="110" rank="1"/>
  </conditionalFormatting>
  <conditionalFormatting sqref="P29:S29 D29:N29">
    <cfRule type="top10" dxfId="113" priority="107" bottom="1" rank="1"/>
    <cfRule type="top10" dxfId="112" priority="108" rank="1"/>
  </conditionalFormatting>
  <conditionalFormatting sqref="P31:S31 D31:N31">
    <cfRule type="top10" dxfId="111" priority="105" bottom="1" rank="1"/>
    <cfRule type="top10" dxfId="110" priority="106" rank="1"/>
  </conditionalFormatting>
  <conditionalFormatting sqref="P32:S32 D32:N32">
    <cfRule type="top10" dxfId="109" priority="103" bottom="1" rank="1"/>
    <cfRule type="top10" dxfId="108" priority="104" rank="1"/>
  </conditionalFormatting>
  <conditionalFormatting sqref="P33:S33 D33:N33">
    <cfRule type="top10" dxfId="107" priority="101" bottom="1" rank="1"/>
    <cfRule type="top10" dxfId="106" priority="102" rank="1"/>
  </conditionalFormatting>
  <conditionalFormatting sqref="P34:S34 D34:N34">
    <cfRule type="top10" dxfId="105" priority="99" bottom="1" rank="1"/>
    <cfRule type="top10" dxfId="104" priority="100" rank="1"/>
  </conditionalFormatting>
  <conditionalFormatting sqref="P35:S35 D35:N35">
    <cfRule type="top10" dxfId="103" priority="97" bottom="1" rank="1"/>
    <cfRule type="top10" dxfId="102" priority="98" rank="1"/>
  </conditionalFormatting>
  <conditionalFormatting sqref="P36:S36 D36:N36">
    <cfRule type="top10" dxfId="101" priority="95" bottom="1" rank="1"/>
    <cfRule type="top10" dxfId="100" priority="96" rank="1"/>
  </conditionalFormatting>
  <conditionalFormatting sqref="P37:S37 D37:N37">
    <cfRule type="top10" dxfId="99" priority="93" bottom="1" rank="1"/>
    <cfRule type="top10" dxfId="98" priority="94" rank="1"/>
  </conditionalFormatting>
  <conditionalFormatting sqref="P38:S38 D38:N38">
    <cfRule type="top10" dxfId="97" priority="91" bottom="1" rank="1"/>
    <cfRule type="top10" dxfId="96" priority="92" rank="1"/>
  </conditionalFormatting>
  <conditionalFormatting sqref="P39:S39 D39:N39">
    <cfRule type="top10" dxfId="95" priority="89" bottom="1" rank="1"/>
    <cfRule type="top10" dxfId="94" priority="90" rank="1"/>
  </conditionalFormatting>
  <conditionalFormatting sqref="P40:S40 D40:N40">
    <cfRule type="top10" dxfId="93" priority="87" bottom="1" rank="1"/>
    <cfRule type="top10" dxfId="92" priority="88" rank="1"/>
  </conditionalFormatting>
  <conditionalFormatting sqref="P41:S41 D41:N41">
    <cfRule type="top10" dxfId="91" priority="85" bottom="1" rank="1"/>
    <cfRule type="top10" dxfId="90" priority="86" rank="1"/>
  </conditionalFormatting>
  <conditionalFormatting sqref="P42:S42 D42:N42">
    <cfRule type="top10" dxfId="89" priority="83" bottom="1" rank="1"/>
    <cfRule type="top10" dxfId="88" priority="84" rank="1"/>
  </conditionalFormatting>
  <conditionalFormatting sqref="P43:S43 D43:N43">
    <cfRule type="top10" dxfId="87" priority="81" bottom="1" rank="1"/>
    <cfRule type="top10" dxfId="86" priority="82" rank="1"/>
  </conditionalFormatting>
  <conditionalFormatting sqref="P44:S44 D44:N44">
    <cfRule type="top10" dxfId="85" priority="79" bottom="1" rank="1"/>
    <cfRule type="top10" dxfId="84" priority="80" rank="1"/>
  </conditionalFormatting>
  <conditionalFormatting sqref="P45:S45 D45:N45">
    <cfRule type="top10" dxfId="83" priority="77" bottom="1" rank="1"/>
    <cfRule type="top10" dxfId="82" priority="78" rank="1"/>
  </conditionalFormatting>
  <conditionalFormatting sqref="P46:S46 D46:N46">
    <cfRule type="top10" dxfId="81" priority="75" bottom="1" rank="1"/>
    <cfRule type="top10" dxfId="80" priority="76" rank="1"/>
  </conditionalFormatting>
  <conditionalFormatting sqref="P47:S47 D47:N47">
    <cfRule type="top10" dxfId="79" priority="73" bottom="1" rank="1"/>
    <cfRule type="top10" dxfId="78" priority="74" rank="1"/>
  </conditionalFormatting>
  <conditionalFormatting sqref="P48:S48 D48:N48">
    <cfRule type="top10" dxfId="77" priority="71" bottom="1" rank="1"/>
    <cfRule type="top10" dxfId="76" priority="72" rank="1"/>
  </conditionalFormatting>
  <conditionalFormatting sqref="P49:S49 D49:N49">
    <cfRule type="top10" dxfId="75" priority="69" bottom="1" rank="1"/>
    <cfRule type="top10" dxfId="74" priority="70" rank="1"/>
  </conditionalFormatting>
  <conditionalFormatting sqref="P50:S50 D50:N50">
    <cfRule type="top10" dxfId="73" priority="67" bottom="1" rank="1"/>
    <cfRule type="top10" dxfId="72" priority="68" rank="1"/>
  </conditionalFormatting>
  <conditionalFormatting sqref="P51:S51 D51:N51">
    <cfRule type="top10" dxfId="71" priority="65" bottom="1" rank="1"/>
    <cfRule type="top10" dxfId="70" priority="66" rank="1"/>
  </conditionalFormatting>
  <conditionalFormatting sqref="P52:S52 D52:N52">
    <cfRule type="top10" dxfId="69" priority="63" bottom="1" rank="1"/>
    <cfRule type="top10" dxfId="68" priority="64" rank="1"/>
  </conditionalFormatting>
  <conditionalFormatting sqref="P53:S53 D53:N53">
    <cfRule type="top10" dxfId="67" priority="61" bottom="1" rank="1"/>
    <cfRule type="top10" dxfId="66" priority="62" rank="1"/>
  </conditionalFormatting>
  <conditionalFormatting sqref="P54:S54 D54:N54">
    <cfRule type="top10" dxfId="65" priority="59" bottom="1" rank="1"/>
    <cfRule type="top10" dxfId="64" priority="60" rank="1"/>
  </conditionalFormatting>
  <conditionalFormatting sqref="P55:S55 D55:N55">
    <cfRule type="top10" dxfId="63" priority="57" bottom="1" rank="1"/>
    <cfRule type="top10" dxfId="62" priority="58" rank="1"/>
  </conditionalFormatting>
  <conditionalFormatting sqref="P56:S56 D56:N56">
    <cfRule type="top10" dxfId="61" priority="55" bottom="1" rank="1"/>
    <cfRule type="top10" dxfId="60" priority="56" rank="1"/>
  </conditionalFormatting>
  <conditionalFormatting sqref="P58:S58 D58:N58">
    <cfRule type="top10" dxfId="59" priority="53" bottom="1" rank="1"/>
    <cfRule type="top10" dxfId="58" priority="54" rank="1"/>
  </conditionalFormatting>
  <conditionalFormatting sqref="P59:S59 D59:N59">
    <cfRule type="top10" dxfId="57" priority="51" bottom="1" rank="1"/>
    <cfRule type="top10" dxfId="56" priority="52" rank="1"/>
  </conditionalFormatting>
  <conditionalFormatting sqref="P60:S60 D60:N60">
    <cfRule type="top10" dxfId="55" priority="49" bottom="1" rank="1"/>
    <cfRule type="top10" dxfId="54" priority="50" rank="1"/>
  </conditionalFormatting>
  <conditionalFormatting sqref="P61:S61 D61:N61">
    <cfRule type="top10" dxfId="53" priority="47" bottom="1" rank="1"/>
    <cfRule type="top10" dxfId="52" priority="48" rank="1"/>
  </conditionalFormatting>
  <conditionalFormatting sqref="P62:S62 D62:N62">
    <cfRule type="top10" dxfId="51" priority="45" bottom="1" rank="1"/>
    <cfRule type="top10" dxfId="50" priority="46" rank="1"/>
  </conditionalFormatting>
  <conditionalFormatting sqref="P63:S63 D63:N63">
    <cfRule type="top10" dxfId="49" priority="43" bottom="1" rank="1"/>
    <cfRule type="top10" dxfId="48" priority="44" rank="1"/>
  </conditionalFormatting>
  <conditionalFormatting sqref="P64:S64 D64:N64">
    <cfRule type="top10" dxfId="47" priority="41" bottom="1" rank="1"/>
    <cfRule type="top10" dxfId="46" priority="42" rank="1"/>
  </conditionalFormatting>
  <conditionalFormatting sqref="P65:S65 D65:N65">
    <cfRule type="top10" dxfId="45" priority="39" bottom="1" rank="1"/>
    <cfRule type="top10" dxfId="44" priority="40" rank="1"/>
  </conditionalFormatting>
  <conditionalFormatting sqref="P66:S66 D66:N66">
    <cfRule type="top10" dxfId="43" priority="37" bottom="1" rank="1"/>
    <cfRule type="top10" dxfId="42" priority="38" rank="1"/>
  </conditionalFormatting>
  <conditionalFormatting sqref="P67:S67 D67:N67">
    <cfRule type="top10" dxfId="41" priority="35" bottom="1" rank="1"/>
    <cfRule type="top10" dxfId="40" priority="36" rank="1"/>
  </conditionalFormatting>
  <conditionalFormatting sqref="P68:S68 D68:N68">
    <cfRule type="top10" dxfId="39" priority="33" bottom="1" rank="1"/>
    <cfRule type="top10" dxfId="38" priority="34" rank="1"/>
  </conditionalFormatting>
  <conditionalFormatting sqref="P69:S69 D69:N69">
    <cfRule type="top10" dxfId="37" priority="31" bottom="1" rank="1"/>
    <cfRule type="top10" dxfId="36" priority="32" rank="1"/>
  </conditionalFormatting>
  <conditionalFormatting sqref="P71:S71 D71:N71">
    <cfRule type="top10" dxfId="35" priority="29" bottom="1" rank="1"/>
    <cfRule type="top10" dxfId="34" priority="30" rank="1"/>
  </conditionalFormatting>
  <conditionalFormatting sqref="P72:S72 D72:N72">
    <cfRule type="top10" dxfId="33" priority="27" bottom="1" rank="1"/>
    <cfRule type="top10" dxfId="32" priority="28" rank="1"/>
  </conditionalFormatting>
  <conditionalFormatting sqref="P73:S73 D73:N73">
    <cfRule type="top10" dxfId="31" priority="25" bottom="1" rank="1"/>
    <cfRule type="top10" dxfId="30" priority="26" rank="1"/>
  </conditionalFormatting>
  <conditionalFormatting sqref="P75:S75 D75:N75">
    <cfRule type="top10" dxfId="29" priority="23" bottom="1" rank="1"/>
    <cfRule type="top10" dxfId="28" priority="24" rank="1"/>
  </conditionalFormatting>
  <conditionalFormatting sqref="P76:S76 D76:N76">
    <cfRule type="top10" dxfId="27" priority="21" bottom="1" rank="1"/>
    <cfRule type="top10" dxfId="26" priority="22" rank="1"/>
  </conditionalFormatting>
  <conditionalFormatting sqref="O9:O16 D8:T8 T9:T16">
    <cfRule type="top10" dxfId="25" priority="145" bottom="1" rank="1"/>
    <cfRule type="top10" dxfId="24" priority="146" rank="1"/>
  </conditionalFormatting>
  <conditionalFormatting sqref="O18:O29">
    <cfRule type="top10" dxfId="23" priority="19" bottom="1" rank="1"/>
    <cfRule type="top10" dxfId="22" priority="20" rank="1"/>
  </conditionalFormatting>
  <conditionalFormatting sqref="O31:O56">
    <cfRule type="top10" dxfId="21" priority="17" bottom="1" rank="1"/>
    <cfRule type="top10" dxfId="20" priority="18" rank="1"/>
  </conditionalFormatting>
  <conditionalFormatting sqref="O58:O69">
    <cfRule type="top10" dxfId="19" priority="15" bottom="1" rank="1"/>
    <cfRule type="top10" dxfId="18" priority="16" rank="1"/>
  </conditionalFormatting>
  <conditionalFormatting sqref="O71:O73">
    <cfRule type="top10" dxfId="17" priority="13" bottom="1" rank="1"/>
    <cfRule type="top10" dxfId="16" priority="14" rank="1"/>
  </conditionalFormatting>
  <conditionalFormatting sqref="O75:O76">
    <cfRule type="top10" dxfId="15" priority="11" bottom="1" rank="1"/>
    <cfRule type="top10" dxfId="14" priority="12" rank="1"/>
  </conditionalFormatting>
  <conditionalFormatting sqref="T18:T29">
    <cfRule type="top10" dxfId="13" priority="9" bottom="1" rank="1"/>
    <cfRule type="top10" dxfId="12" priority="10" rank="1"/>
  </conditionalFormatting>
  <conditionalFormatting sqref="T31:T56">
    <cfRule type="top10" dxfId="11" priority="7" bottom="1" rank="1"/>
    <cfRule type="top10" dxfId="10" priority="8" rank="1"/>
  </conditionalFormatting>
  <conditionalFormatting sqref="T58:T69">
    <cfRule type="top10" dxfId="9" priority="5" bottom="1" rank="1"/>
    <cfRule type="top10" dxfId="8" priority="6" rank="1"/>
  </conditionalFormatting>
  <conditionalFormatting sqref="T71:T73">
    <cfRule type="top10" dxfId="7" priority="3" bottom="1" rank="1"/>
    <cfRule type="top10" dxfId="6" priority="4" rank="1"/>
  </conditionalFormatting>
  <conditionalFormatting sqref="T75:T76">
    <cfRule type="top10" dxfId="5" priority="1" bottom="1" rank="1"/>
    <cfRule type="top10" dxfId="4" priority="2" rank="1"/>
  </conditionalFormatting>
  <conditionalFormatting sqref="D77:T77">
    <cfRule type="top10" dxfId="3" priority="405" bottom="1" rank="1"/>
    <cfRule type="top10" dxfId="2" priority="406" rank="1"/>
    <cfRule type="top10" dxfId="1" priority="407" bottom="1" rank="1"/>
    <cfRule type="top10" dxfId="0" priority="408" rank="1"/>
  </conditionalFormatting>
  <pageMargins left="0.25" right="0.25" top="0.75" bottom="0.75" header="0.3" footer="0.3"/>
  <pageSetup paperSize="5" scale="51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Retail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Ayanna V Barnett</dc:creator>
  <cp:lastModifiedBy>Ayanna V Barnett</cp:lastModifiedBy>
  <dcterms:created xsi:type="dcterms:W3CDTF">2026-01-09T20:10:00Z</dcterms:created>
  <dcterms:modified xsi:type="dcterms:W3CDTF">2026-01-09T20:15:53Z</dcterms:modified>
</cp:coreProperties>
</file>